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activeTab="1"/>
  </bookViews>
  <sheets>
    <sheet name="1 день" sheetId="2" r:id="rId1"/>
    <sheet name="1 а" sheetId="23" r:id="rId2"/>
  </sheets>
  <definedNames>
    <definedName name="_xlnm._FilterDatabase" localSheetId="0" hidden="1">'1 день'!$W$9:$X$82</definedName>
    <definedName name="_xlnm.Print_Titles" localSheetId="0">'1 день'!$9:$13</definedName>
    <definedName name="_xlnm.Print_Area" localSheetId="1">'1 а'!$A$1:$P$42</definedName>
  </definedNames>
  <calcPr calcId="144525"/>
</workbook>
</file>

<file path=xl/calcChain.xml><?xml version="1.0" encoding="utf-8"?>
<calcChain xmlns="http://schemas.openxmlformats.org/spreadsheetml/2006/main">
  <c r="B17" i="23" l="1"/>
  <c r="H18" i="23" l="1"/>
  <c r="I18" i="23"/>
  <c r="J18" i="23"/>
  <c r="K18" i="23"/>
  <c r="L18" i="23"/>
  <c r="M18" i="23"/>
  <c r="N18" i="23"/>
  <c r="O18" i="23"/>
  <c r="E18" i="23"/>
  <c r="F18" i="23"/>
  <c r="G18" i="23"/>
  <c r="D18" i="23"/>
  <c r="C16" i="23"/>
  <c r="C15" i="23"/>
  <c r="C14" i="23"/>
  <c r="B16" i="23"/>
  <c r="B15" i="23"/>
  <c r="B14" i="23"/>
  <c r="B13" i="23"/>
  <c r="A15" i="23"/>
  <c r="A14" i="23"/>
  <c r="A13" i="23"/>
  <c r="S80" i="2" l="1"/>
  <c r="V79" i="2"/>
  <c r="V80" i="2"/>
  <c r="V81" i="2"/>
  <c r="S79" i="2"/>
  <c r="S81" i="2"/>
  <c r="K79" i="2"/>
  <c r="W79" i="2" s="1"/>
  <c r="K80" i="2"/>
  <c r="K81" i="2"/>
  <c r="V78" i="2"/>
  <c r="S78" i="2"/>
  <c r="K78" i="2"/>
  <c r="W81" i="2" l="1"/>
  <c r="X81" i="2" s="1"/>
  <c r="W80" i="2"/>
  <c r="X80" i="2" s="1"/>
  <c r="X79" i="2"/>
  <c r="W78" i="2"/>
  <c r="X78" i="2" s="1"/>
  <c r="V77" i="2" l="1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S28" i="2" l="1"/>
  <c r="K28" i="2"/>
  <c r="W28" i="2" l="1"/>
  <c r="X28" i="2" s="1"/>
  <c r="S46" i="2"/>
  <c r="K46" i="2"/>
  <c r="S25" i="2"/>
  <c r="K25" i="2"/>
  <c r="S66" i="2"/>
  <c r="S67" i="2"/>
  <c r="S68" i="2"/>
  <c r="S69" i="2"/>
  <c r="K66" i="2"/>
  <c r="K67" i="2"/>
  <c r="K68" i="2"/>
  <c r="W68" i="2" s="1"/>
  <c r="K69" i="2"/>
  <c r="W69" i="2" s="1"/>
  <c r="S54" i="2"/>
  <c r="K54" i="2"/>
  <c r="K58" i="2"/>
  <c r="S58" i="2"/>
  <c r="W58" i="2" s="1"/>
  <c r="K34" i="2"/>
  <c r="S34" i="2"/>
  <c r="K35" i="2"/>
  <c r="S35" i="2"/>
  <c r="S74" i="2"/>
  <c r="K74" i="2"/>
  <c r="K75" i="2"/>
  <c r="K45" i="2"/>
  <c r="S45" i="2"/>
  <c r="K16" i="2"/>
  <c r="S16" i="2"/>
  <c r="S75" i="2"/>
  <c r="S52" i="2"/>
  <c r="K52" i="2"/>
  <c r="S51" i="2"/>
  <c r="K51" i="2"/>
  <c r="W34" i="2" l="1"/>
  <c r="W67" i="2"/>
  <c r="W66" i="2"/>
  <c r="W74" i="2"/>
  <c r="W16" i="2"/>
  <c r="X16" i="2" s="1"/>
  <c r="W45" i="2"/>
  <c r="X45" i="2" s="1"/>
  <c r="W46" i="2"/>
  <c r="X46" i="2" s="1"/>
  <c r="W75" i="2"/>
  <c r="X75" i="2" s="1"/>
  <c r="W25" i="2"/>
  <c r="W51" i="2"/>
  <c r="X51" i="2" s="1"/>
  <c r="W35" i="2"/>
  <c r="X35" i="2" s="1"/>
  <c r="W52" i="2"/>
  <c r="X52" i="2" s="1"/>
  <c r="W54" i="2"/>
  <c r="X54" i="2" s="1"/>
  <c r="X34" i="2"/>
  <c r="X66" i="2"/>
  <c r="X69" i="2"/>
  <c r="X58" i="2"/>
  <c r="X25" i="2"/>
  <c r="X68" i="2"/>
  <c r="X67" i="2"/>
  <c r="X74" i="2"/>
  <c r="S15" i="2"/>
  <c r="S17" i="2"/>
  <c r="S18" i="2"/>
  <c r="S19" i="2"/>
  <c r="S20" i="2"/>
  <c r="S21" i="2"/>
  <c r="S22" i="2"/>
  <c r="S23" i="2"/>
  <c r="S24" i="2"/>
  <c r="S26" i="2"/>
  <c r="S27" i="2"/>
  <c r="S29" i="2"/>
  <c r="S30" i="2"/>
  <c r="S31" i="2"/>
  <c r="S32" i="2"/>
  <c r="S33" i="2"/>
  <c r="S36" i="2"/>
  <c r="S37" i="2"/>
  <c r="S38" i="2"/>
  <c r="S39" i="2"/>
  <c r="S40" i="2"/>
  <c r="S41" i="2"/>
  <c r="S42" i="2"/>
  <c r="S43" i="2"/>
  <c r="S44" i="2"/>
  <c r="S47" i="2"/>
  <c r="S48" i="2"/>
  <c r="S49" i="2"/>
  <c r="S50" i="2"/>
  <c r="S53" i="2"/>
  <c r="S55" i="2"/>
  <c r="S56" i="2"/>
  <c r="S57" i="2"/>
  <c r="S59" i="2"/>
  <c r="S60" i="2"/>
  <c r="S61" i="2"/>
  <c r="S62" i="2"/>
  <c r="S63" i="2"/>
  <c r="S64" i="2"/>
  <c r="S65" i="2"/>
  <c r="S70" i="2"/>
  <c r="S71" i="2"/>
  <c r="S72" i="2"/>
  <c r="S73" i="2"/>
  <c r="S76" i="2"/>
  <c r="S77" i="2"/>
  <c r="K15" i="2"/>
  <c r="K17" i="2"/>
  <c r="K18" i="2"/>
  <c r="K19" i="2"/>
  <c r="W19" i="2" s="1"/>
  <c r="K20" i="2"/>
  <c r="W20" i="2" s="1"/>
  <c r="K21" i="2"/>
  <c r="K22" i="2"/>
  <c r="K23" i="2"/>
  <c r="W23" i="2" s="1"/>
  <c r="K24" i="2"/>
  <c r="K26" i="2"/>
  <c r="K27" i="2"/>
  <c r="K29" i="2"/>
  <c r="W29" i="2" s="1"/>
  <c r="K30" i="2"/>
  <c r="W30" i="2" s="1"/>
  <c r="K31" i="2"/>
  <c r="K32" i="2"/>
  <c r="K33" i="2"/>
  <c r="W33" i="2" s="1"/>
  <c r="K36" i="2"/>
  <c r="K37" i="2"/>
  <c r="K38" i="2"/>
  <c r="K39" i="2"/>
  <c r="W39" i="2" s="1"/>
  <c r="K40" i="2"/>
  <c r="W40" i="2" s="1"/>
  <c r="K41" i="2"/>
  <c r="K42" i="2"/>
  <c r="K43" i="2"/>
  <c r="W43" i="2" s="1"/>
  <c r="K44" i="2"/>
  <c r="K47" i="2"/>
  <c r="K48" i="2"/>
  <c r="K49" i="2"/>
  <c r="W49" i="2" s="1"/>
  <c r="K50" i="2"/>
  <c r="W50" i="2" s="1"/>
  <c r="K53" i="2"/>
  <c r="K55" i="2"/>
  <c r="K56" i="2"/>
  <c r="W56" i="2" s="1"/>
  <c r="K57" i="2"/>
  <c r="K59" i="2"/>
  <c r="K60" i="2"/>
  <c r="K61" i="2"/>
  <c r="W61" i="2" s="1"/>
  <c r="K62" i="2"/>
  <c r="W62" i="2" s="1"/>
  <c r="K63" i="2"/>
  <c r="K64" i="2"/>
  <c r="K65" i="2"/>
  <c r="W65" i="2" s="1"/>
  <c r="K70" i="2"/>
  <c r="K71" i="2"/>
  <c r="K72" i="2"/>
  <c r="K73" i="2"/>
  <c r="K76" i="2"/>
  <c r="W76" i="2" s="1"/>
  <c r="K77" i="2"/>
  <c r="S14" i="2"/>
  <c r="K14" i="2"/>
  <c r="W71" i="2" l="1"/>
  <c r="W59" i="2"/>
  <c r="W47" i="2"/>
  <c r="W37" i="2"/>
  <c r="W26" i="2"/>
  <c r="W17" i="2"/>
  <c r="W70" i="2"/>
  <c r="W57" i="2"/>
  <c r="W44" i="2"/>
  <c r="W36" i="2"/>
  <c r="X36" i="2" s="1"/>
  <c r="W24" i="2"/>
  <c r="W77" i="2"/>
  <c r="W63" i="2"/>
  <c r="X63" i="2" s="1"/>
  <c r="W41" i="2"/>
  <c r="X41" i="2" s="1"/>
  <c r="W31" i="2"/>
  <c r="W21" i="2"/>
  <c r="W73" i="2"/>
  <c r="X73" i="2" s="1"/>
  <c r="W53" i="2"/>
  <c r="X53" i="2" s="1"/>
  <c r="W14" i="2"/>
  <c r="X14" i="2" s="1"/>
  <c r="W15" i="2"/>
  <c r="X15" i="2" s="1"/>
  <c r="W64" i="2"/>
  <c r="X64" i="2" s="1"/>
  <c r="W48" i="2"/>
  <c r="W27" i="2"/>
  <c r="X27" i="2" s="1"/>
  <c r="W72" i="2"/>
  <c r="X72" i="2" s="1"/>
  <c r="W60" i="2"/>
  <c r="X60" i="2" s="1"/>
  <c r="W55" i="2"/>
  <c r="X55" i="2" s="1"/>
  <c r="W42" i="2"/>
  <c r="X42" i="2" s="1"/>
  <c r="W38" i="2"/>
  <c r="X38" i="2" s="1"/>
  <c r="W32" i="2"/>
  <c r="X32" i="2" s="1"/>
  <c r="W22" i="2"/>
  <c r="W18" i="2"/>
  <c r="X18" i="2" s="1"/>
  <c r="X57" i="2"/>
  <c r="X56" i="2"/>
  <c r="X33" i="2"/>
  <c r="X77" i="2"/>
  <c r="X31" i="2"/>
  <c r="X21" i="2"/>
  <c r="X50" i="2"/>
  <c r="X48" i="2"/>
  <c r="X19" i="2"/>
  <c r="X26" i="2"/>
  <c r="X29" i="2"/>
  <c r="X23" i="2"/>
  <c r="X17" i="2"/>
  <c r="X76" i="2"/>
  <c r="X62" i="2"/>
  <c r="X44" i="2"/>
  <c r="X70" i="2"/>
  <c r="X40" i="2"/>
  <c r="X30" i="2"/>
  <c r="X22" i="2"/>
  <c r="X65" i="2"/>
  <c r="X43" i="2"/>
  <c r="X24" i="2"/>
  <c r="X71" i="2"/>
  <c r="X59" i="2"/>
  <c r="X47" i="2"/>
  <c r="X37" i="2"/>
  <c r="X61" i="2"/>
  <c r="X49" i="2"/>
  <c r="X39" i="2"/>
  <c r="X20" i="2"/>
  <c r="X82" i="2" l="1"/>
</calcChain>
</file>

<file path=xl/sharedStrings.xml><?xml version="1.0" encoding="utf-8"?>
<sst xmlns="http://schemas.openxmlformats.org/spreadsheetml/2006/main" count="141" uniqueCount="131">
  <si>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</si>
  <si>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</si>
  <si>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</si>
  <si>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</si>
  <si>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</si>
  <si>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</si>
  <si>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</si>
  <si>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</si>
  <si>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</si>
  <si>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</si>
  <si>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</si>
  <si>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</si>
  <si>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</si>
  <si>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</si>
  <si>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</si>
  <si>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</si>
  <si>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</si>
  <si>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</si>
  <si>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</si>
  <si>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</si>
  <si>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</si>
  <si>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</si>
  <si>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</si>
  <si>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</si>
  <si>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</si>
  <si>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</si>
  <si>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</si>
  <si>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</si>
  <si>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</si>
  <si>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</si>
  <si>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</si>
  <si>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</si>
  <si>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</si>
  <si>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</si>
  <si>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</si>
  <si>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</si>
  <si>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</si>
  <si>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</si>
  <si>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</si>
  <si>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</si>
  <si>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</si>
  <si>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</si>
  <si>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</si>
  <si>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</si>
  <si>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</si>
  <si>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</si>
  <si>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</si>
  <si>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</si>
  <si>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</si>
  <si>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</si>
  <si>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</si>
  <si>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</si>
  <si>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</si>
  <si>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</si>
  <si>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</si>
  <si>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</si>
  <si>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</si>
  <si>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Каша молочная "Дружба"</t>
  </si>
  <si>
    <t>Хлеб пшеничный со сливочным маслом</t>
  </si>
  <si>
    <t>Фрукт свежий</t>
  </si>
  <si>
    <t>Выпечка</t>
  </si>
  <si>
    <t>Завтрак</t>
  </si>
  <si>
    <t xml:space="preserve">Обед </t>
  </si>
  <si>
    <t>ИТОГО</t>
  </si>
  <si>
    <t>Салат из свежих огурцов</t>
  </si>
  <si>
    <t>Борщ с говядиной</t>
  </si>
  <si>
    <t>Макароны отварные</t>
  </si>
  <si>
    <t>Кефир</t>
  </si>
  <si>
    <t>Полдник</t>
  </si>
  <si>
    <t>Наименование
продовольствия</t>
  </si>
  <si>
    <t>ИТОГО СУММА за день</t>
  </si>
  <si>
    <t>К ВЫДАЧЕ</t>
  </si>
  <si>
    <t>на _________ мая 2021 года</t>
  </si>
  <si>
    <t>Крахмал</t>
  </si>
  <si>
    <t>Кислота лимонная</t>
  </si>
  <si>
    <t>Какао с молоком</t>
  </si>
  <si>
    <t>Выход в граммах</t>
  </si>
  <si>
    <t>Чай с молоком</t>
  </si>
  <si>
    <t>Голубцы овощные</t>
  </si>
  <si>
    <t>Мёд</t>
  </si>
  <si>
    <t>Фрукты свежие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</si>
  <si>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</si>
  <si>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</si>
  <si>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</si>
  <si>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</si>
  <si>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</si>
  <si>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</si>
  <si>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</si>
  <si>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</si>
  <si>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консерв.</t>
  </si>
  <si>
    <t>Перловая</t>
  </si>
  <si>
    <t>Биойогурт</t>
  </si>
  <si>
    <t xml:space="preserve">Мясо говядина </t>
  </si>
  <si>
    <t>Салфетки</t>
  </si>
  <si>
    <t>Чистящее средство</t>
  </si>
  <si>
    <t>Моющее средство</t>
  </si>
  <si>
    <t>Салфетки, моющие, чистящие в/ва</t>
  </si>
  <si>
    <t>МЕНЮ</t>
  </si>
  <si>
    <t>Энергетическая ценность</t>
  </si>
  <si>
    <t>Б</t>
  </si>
  <si>
    <t>Ж</t>
  </si>
  <si>
    <t>У</t>
  </si>
  <si>
    <t>Компот из свежих плодов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</si>
  <si>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</si>
  <si>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</si>
  <si>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</si>
  <si>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</si>
  <si>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</si>
  <si>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</si>
  <si>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</si>
  <si>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</si>
  <si>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</si>
  <si>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</si>
  <si>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</si>
  <si>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</si>
  <si>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</si>
  <si>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</si>
  <si>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завтрак</t>
  </si>
  <si>
    <t>ВСЕГО детей</t>
  </si>
  <si>
    <t>Ответственный за питание</t>
  </si>
  <si>
    <t>Шеф повар</t>
  </si>
  <si>
    <t>-</t>
  </si>
  <si>
    <t>Птица тушеная в соусе</t>
  </si>
  <si>
    <t>Кондитерское изделие</t>
  </si>
  <si>
    <t>А</t>
  </si>
  <si>
    <t>Пищевые вещества (г.)</t>
  </si>
  <si>
    <t>Выход порции, г.</t>
  </si>
  <si>
    <t xml:space="preserve">День 1 </t>
  </si>
  <si>
    <t>Муниципальное  общеобразовательное учреждение "Средняя общеобразовательная школа с. Кондуй "</t>
  </si>
  <si>
    <t>" 03  "  сентября  2021г.</t>
  </si>
  <si>
    <t>стоимость питания составляет 106,50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</si>
</sst>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2" xfId="0" applyFont="1" applyBorder="1"/>
    <xf numFmtId="0" fontId="2" fillId="0" borderId="13" xfId="0" applyFont="1" applyBorder="1"/>
    <xf numFmtId="164" fontId="1" fillId="0" borderId="2" xfId="0" applyNumberFormat="1" applyFont="1" applyBorder="1"/>
    <xf numFmtId="164" fontId="1" fillId="0" borderId="5" xfId="0" applyNumberFormat="1" applyFont="1" applyBorder="1"/>
    <xf numFmtId="164" fontId="2" fillId="0" borderId="13" xfId="0" applyNumberFormat="1" applyFont="1" applyBorder="1"/>
    <xf numFmtId="164" fontId="0" fillId="0" borderId="2" xfId="0" applyNumberFormat="1" applyBorder="1" applyAlignment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0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1" fillId="0" borderId="0" xfId="0" applyFont="1"/>
    <xf numFmtId="0" fontId="1" fillId="0" borderId="17" xfId="0" applyFont="1" applyBorder="1"/>
    <xf numFmtId="2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0" fillId="0" borderId="2" xfId="0" applyBorder="1" applyAlignment="1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/>
    <xf numFmtId="0" fontId="3" fillId="0" borderId="13" xfId="0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4" fillId="0" borderId="0" xfId="0" applyFont="1" applyFill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SheetLayoutView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J14" sqref="J14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4" width="9.140625" style="1"/>
    <col min="5" max="5" width="9.140625" style="1" customWidth="1"/>
    <col min="6" max="19" width="5.42578125" style="1" customWidth="1"/>
    <col min="20" max="21" width="4.7109375" style="1" hidden="1" customWidth="1"/>
    <col min="22" max="22" width="5.140625" style="1" hidden="1" customWidth="1"/>
    <col min="23" max="23" width="9.140625" style="1"/>
    <col min="24" max="24" width="11.85546875" style="1" bestFit="1" customWidth="1"/>
    <col min="25" max="16384" width="9.140625" style="1"/>
  </cols>
  <sheetData>
    <row r="1" spans="1:24" ht="22.5" customHeight="1" x14ac:dyDescent="0.3">
      <c r="B1" s="1" t="s">
        <v>50</v>
      </c>
      <c r="X1" s="7" t="s">
        <v>48</v>
      </c>
    </row>
    <row r="2" spans="1:24" ht="22.5" customHeight="1" x14ac:dyDescent="0.3">
      <c r="B2" s="1" t="s">
        <v>51</v>
      </c>
      <c r="X2" s="7" t="s">
        <v>53</v>
      </c>
    </row>
    <row r="3" spans="1:24" ht="18.75" x14ac:dyDescent="0.3"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7" t="s">
        <v>49</v>
      </c>
    </row>
    <row r="4" spans="1:24" ht="18.75" x14ac:dyDescent="0.3">
      <c r="F4" s="3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"/>
    </row>
    <row r="5" spans="1:24" x14ac:dyDescent="0.25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W5" s="3"/>
    </row>
    <row r="7" spans="1:24" ht="18.75" x14ac:dyDescent="0.3">
      <c r="A7" s="58" t="s">
        <v>52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8.75" x14ac:dyDescent="0.3">
      <c r="A8" s="58" t="s">
        <v>72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15" customHeight="1" x14ac:dyDescent="0.25">
      <c r="A9" s="52" t="s">
        <v>0</v>
      </c>
      <c r="B9" s="52" t="s">
        <v>69</v>
      </c>
      <c r="C9" s="44"/>
      <c r="D9" s="44"/>
      <c r="E9" s="52" t="s">
        <v>54</v>
      </c>
      <c r="F9" s="45" t="s">
        <v>55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  <c r="U9" s="47"/>
      <c r="V9" s="48"/>
      <c r="W9" s="53" t="s">
        <v>71</v>
      </c>
      <c r="X9" s="53" t="s">
        <v>70</v>
      </c>
    </row>
    <row r="10" spans="1:24" ht="15" customHeight="1" x14ac:dyDescent="0.25">
      <c r="A10" s="44"/>
      <c r="B10" s="44"/>
      <c r="C10" s="44"/>
      <c r="D10" s="44"/>
      <c r="E10" s="44"/>
      <c r="F10" s="49" t="s">
        <v>56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50"/>
      <c r="V10" s="50"/>
      <c r="W10" s="54"/>
      <c r="X10" s="56"/>
    </row>
    <row r="11" spans="1:24" ht="15.75" thickBot="1" x14ac:dyDescent="0.3">
      <c r="A11" s="44"/>
      <c r="B11" s="44"/>
      <c r="C11" s="44"/>
      <c r="D11" s="44"/>
      <c r="E11" s="44"/>
      <c r="F11" s="41" t="s">
        <v>61</v>
      </c>
      <c r="G11" s="51"/>
      <c r="H11" s="51"/>
      <c r="I11" s="51"/>
      <c r="J11" s="51"/>
      <c r="K11" s="51"/>
      <c r="L11" s="41" t="s">
        <v>62</v>
      </c>
      <c r="M11" s="51"/>
      <c r="N11" s="51"/>
      <c r="O11" s="51"/>
      <c r="P11" s="51"/>
      <c r="Q11" s="51"/>
      <c r="R11" s="51"/>
      <c r="S11" s="51"/>
      <c r="T11" s="41" t="s">
        <v>68</v>
      </c>
      <c r="U11" s="41"/>
      <c r="V11" s="41"/>
      <c r="W11" s="54"/>
      <c r="X11" s="56"/>
    </row>
    <row r="12" spans="1:24" ht="15" customHeight="1" x14ac:dyDescent="0.25">
      <c r="A12" s="44"/>
      <c r="B12" s="44"/>
      <c r="C12" s="44"/>
      <c r="D12" s="44"/>
      <c r="E12" s="44"/>
      <c r="F12" s="16">
        <v>510</v>
      </c>
      <c r="G12" s="16">
        <v>693</v>
      </c>
      <c r="H12" s="16">
        <v>1</v>
      </c>
      <c r="I12" s="16">
        <v>847</v>
      </c>
      <c r="J12" s="18">
        <v>769</v>
      </c>
      <c r="K12" s="42" t="s">
        <v>63</v>
      </c>
      <c r="L12" s="17">
        <v>16</v>
      </c>
      <c r="M12" s="16">
        <v>110</v>
      </c>
      <c r="N12" s="16">
        <v>333</v>
      </c>
      <c r="O12" s="16">
        <v>493</v>
      </c>
      <c r="P12" s="16"/>
      <c r="Q12" s="18"/>
      <c r="R12" s="18"/>
      <c r="S12" s="42" t="s">
        <v>63</v>
      </c>
      <c r="T12" s="13">
        <v>364</v>
      </c>
      <c r="U12" s="14">
        <v>685</v>
      </c>
      <c r="V12" s="42" t="s">
        <v>63</v>
      </c>
      <c r="W12" s="55"/>
      <c r="X12" s="57"/>
    </row>
    <row r="13" spans="1:24" ht="203.25" customHeight="1" thickBot="1" x14ac:dyDescent="0.3">
      <c r="A13" s="44"/>
      <c r="B13" s="44"/>
      <c r="C13" s="44"/>
      <c r="D13" s="44"/>
      <c r="E13" s="44"/>
      <c r="F13" s="4" t="s">
        <v>57</v>
      </c>
      <c r="G13" s="4" t="s">
        <v>75</v>
      </c>
      <c r="H13" s="4" t="s">
        <v>58</v>
      </c>
      <c r="I13" s="4" t="s">
        <v>59</v>
      </c>
      <c r="J13" s="8" t="s">
        <v>123</v>
      </c>
      <c r="K13" s="43"/>
      <c r="L13" s="10" t="s">
        <v>64</v>
      </c>
      <c r="M13" s="4" t="s">
        <v>65</v>
      </c>
      <c r="N13" s="4" t="s">
        <v>66</v>
      </c>
      <c r="O13" s="4" t="s">
        <v>122</v>
      </c>
      <c r="P13" s="4" t="s">
        <v>102</v>
      </c>
      <c r="Q13" s="8" t="s">
        <v>47</v>
      </c>
      <c r="R13" s="8" t="s">
        <v>96</v>
      </c>
      <c r="S13" s="43"/>
      <c r="T13" s="10" t="s">
        <v>78</v>
      </c>
      <c r="U13" s="8" t="s">
        <v>77</v>
      </c>
      <c r="V13" s="43"/>
      <c r="W13" s="55"/>
      <c r="X13" s="57"/>
    </row>
    <row r="14" spans="1:24" x14ac:dyDescent="0.25">
      <c r="A14" s="5"/>
      <c r="B14" s="44" t="s">
        <v>1</v>
      </c>
      <c r="C14" s="44"/>
      <c r="D14" s="44"/>
      <c r="E14" s="27">
        <v>28.3</v>
      </c>
      <c r="F14" s="5"/>
      <c r="G14" s="5"/>
      <c r="H14" s="5"/>
      <c r="I14" s="5"/>
      <c r="J14" s="9"/>
      <c r="K14" s="15">
        <f>SUM(F14:J14)</f>
        <v>0</v>
      </c>
      <c r="L14" s="11"/>
      <c r="M14" s="5"/>
      <c r="N14" s="5"/>
      <c r="O14" s="5">
        <v>1.5</v>
      </c>
      <c r="P14" s="5"/>
      <c r="Q14" s="9"/>
      <c r="R14" s="9"/>
      <c r="S14" s="15">
        <f>SUM(L14:R14)</f>
        <v>1.5</v>
      </c>
      <c r="T14" s="11"/>
      <c r="U14" s="9"/>
      <c r="V14" s="15">
        <f>SUM(T14:U14)</f>
        <v>0</v>
      </c>
      <c r="W14" s="11">
        <f>(K14+S14+V14)/1000</f>
        <v>1.5E-3</v>
      </c>
      <c r="X14" s="24">
        <f t="shared" ref="X14:X45" si="0">E14*W14</f>
        <v>4.2450000000000002E-2</v>
      </c>
    </row>
    <row r="15" spans="1:24" x14ac:dyDescent="0.25">
      <c r="A15" s="5"/>
      <c r="B15" s="44" t="s">
        <v>47</v>
      </c>
      <c r="C15" s="44"/>
      <c r="D15" s="44"/>
      <c r="E15" s="27">
        <v>53</v>
      </c>
      <c r="F15" s="5"/>
      <c r="G15" s="5"/>
      <c r="H15" s="5">
        <v>18.75</v>
      </c>
      <c r="I15" s="5"/>
      <c r="J15" s="9"/>
      <c r="K15" s="12">
        <f t="shared" ref="K15:K77" si="1">SUM(F15:J15)</f>
        <v>18.75</v>
      </c>
      <c r="L15" s="11"/>
      <c r="M15" s="5"/>
      <c r="N15" s="5"/>
      <c r="O15" s="5"/>
      <c r="P15" s="5"/>
      <c r="Q15" s="9">
        <v>30</v>
      </c>
      <c r="R15" s="9"/>
      <c r="S15" s="12">
        <f>SUM(L15:R15)</f>
        <v>30</v>
      </c>
      <c r="T15" s="11"/>
      <c r="U15" s="9"/>
      <c r="V15" s="12">
        <f t="shared" ref="V15:V77" si="2">SUM(T15:U15)</f>
        <v>0</v>
      </c>
      <c r="W15" s="11">
        <f t="shared" ref="W15:W77" si="3">(K15+S15+V15)/1000</f>
        <v>4.8750000000000002E-2</v>
      </c>
      <c r="X15" s="24">
        <f t="shared" si="0"/>
        <v>2.5837500000000002</v>
      </c>
    </row>
    <row r="16" spans="1:24" x14ac:dyDescent="0.25">
      <c r="A16" s="5"/>
      <c r="B16" s="44" t="s">
        <v>60</v>
      </c>
      <c r="C16" s="44"/>
      <c r="D16" s="44"/>
      <c r="E16" s="27">
        <v>7.85</v>
      </c>
      <c r="F16" s="5"/>
      <c r="G16" s="5"/>
      <c r="H16" s="5"/>
      <c r="I16" s="5"/>
      <c r="J16" s="9">
        <v>50</v>
      </c>
      <c r="K16" s="12">
        <f t="shared" ref="K16" si="4">SUM(F16:J16)</f>
        <v>50</v>
      </c>
      <c r="L16" s="11"/>
      <c r="M16" s="5"/>
      <c r="N16" s="5"/>
      <c r="O16" s="5"/>
      <c r="P16" s="5"/>
      <c r="Q16" s="9"/>
      <c r="R16" s="9"/>
      <c r="S16" s="12">
        <f t="shared" ref="S16" si="5">SUM(L16:R16)</f>
        <v>0</v>
      </c>
      <c r="T16" s="11"/>
      <c r="U16" s="9"/>
      <c r="V16" s="12">
        <f t="shared" si="2"/>
        <v>0</v>
      </c>
      <c r="W16" s="11">
        <f t="shared" si="3"/>
        <v>0.05</v>
      </c>
      <c r="X16" s="24">
        <f t="shared" si="0"/>
        <v>0.39250000000000002</v>
      </c>
    </row>
    <row r="17" spans="1:24" x14ac:dyDescent="0.25">
      <c r="A17" s="5"/>
      <c r="B17" s="44" t="s">
        <v>2</v>
      </c>
      <c r="C17" s="44"/>
      <c r="D17" s="44"/>
      <c r="E17" s="27">
        <v>64</v>
      </c>
      <c r="F17" s="5">
        <v>13.3</v>
      </c>
      <c r="G17" s="5"/>
      <c r="H17" s="5"/>
      <c r="I17" s="5"/>
      <c r="J17" s="9"/>
      <c r="K17" s="12">
        <f t="shared" si="1"/>
        <v>13.3</v>
      </c>
      <c r="L17" s="11"/>
      <c r="M17" s="5"/>
      <c r="N17" s="5"/>
      <c r="O17" s="5"/>
      <c r="P17" s="5"/>
      <c r="Q17" s="9"/>
      <c r="R17" s="9"/>
      <c r="S17" s="12">
        <f t="shared" ref="S17:S27" si="6">SUM(L17:R17)</f>
        <v>0</v>
      </c>
      <c r="T17" s="11"/>
      <c r="U17" s="9"/>
      <c r="V17" s="12">
        <f t="shared" si="2"/>
        <v>0</v>
      </c>
      <c r="W17" s="11">
        <f t="shared" si="3"/>
        <v>1.3300000000000001E-2</v>
      </c>
      <c r="X17" s="24">
        <f t="shared" si="0"/>
        <v>0.85120000000000007</v>
      </c>
    </row>
    <row r="18" spans="1:24" x14ac:dyDescent="0.25">
      <c r="A18" s="5"/>
      <c r="B18" s="44" t="s">
        <v>4</v>
      </c>
      <c r="C18" s="44"/>
      <c r="D18" s="44"/>
      <c r="E18" s="27">
        <v>84</v>
      </c>
      <c r="F18" s="5"/>
      <c r="G18" s="5"/>
      <c r="H18" s="5"/>
      <c r="I18" s="5"/>
      <c r="J18" s="9"/>
      <c r="K18" s="12">
        <f t="shared" si="1"/>
        <v>0</v>
      </c>
      <c r="L18" s="11"/>
      <c r="M18" s="5"/>
      <c r="N18" s="5"/>
      <c r="O18" s="5"/>
      <c r="P18" s="5"/>
      <c r="Q18" s="9"/>
      <c r="R18" s="9"/>
      <c r="S18" s="12">
        <f t="shared" si="6"/>
        <v>0</v>
      </c>
      <c r="T18" s="11"/>
      <c r="U18" s="9"/>
      <c r="V18" s="12">
        <f t="shared" si="2"/>
        <v>0</v>
      </c>
      <c r="W18" s="11">
        <f t="shared" si="3"/>
        <v>0</v>
      </c>
      <c r="X18" s="24">
        <f t="shared" si="0"/>
        <v>0</v>
      </c>
    </row>
    <row r="19" spans="1:24" x14ac:dyDescent="0.25">
      <c r="A19" s="5"/>
      <c r="B19" s="44" t="s">
        <v>5</v>
      </c>
      <c r="C19" s="44"/>
      <c r="D19" s="44"/>
      <c r="E19" s="27">
        <v>32.9</v>
      </c>
      <c r="F19" s="5"/>
      <c r="G19" s="5"/>
      <c r="H19" s="5"/>
      <c r="I19" s="5"/>
      <c r="J19" s="9"/>
      <c r="K19" s="12">
        <f t="shared" si="1"/>
        <v>0</v>
      </c>
      <c r="L19" s="11"/>
      <c r="M19" s="5"/>
      <c r="N19" s="5"/>
      <c r="O19" s="5"/>
      <c r="P19" s="5"/>
      <c r="Q19" s="9"/>
      <c r="R19" s="9"/>
      <c r="S19" s="12">
        <f t="shared" si="6"/>
        <v>0</v>
      </c>
      <c r="T19" s="11"/>
      <c r="U19" s="9"/>
      <c r="V19" s="12">
        <f t="shared" si="2"/>
        <v>0</v>
      </c>
      <c r="W19" s="11">
        <f t="shared" si="3"/>
        <v>0</v>
      </c>
      <c r="X19" s="24">
        <f t="shared" si="0"/>
        <v>0</v>
      </c>
    </row>
    <row r="20" spans="1:24" x14ac:dyDescent="0.25">
      <c r="A20" s="5"/>
      <c r="B20" s="44" t="s">
        <v>6</v>
      </c>
      <c r="C20" s="44"/>
      <c r="D20" s="44"/>
      <c r="E20" s="27">
        <v>34.9</v>
      </c>
      <c r="F20" s="5"/>
      <c r="G20" s="5"/>
      <c r="H20" s="5"/>
      <c r="I20" s="5"/>
      <c r="J20" s="9"/>
      <c r="K20" s="12">
        <f t="shared" si="1"/>
        <v>0</v>
      </c>
      <c r="L20" s="11"/>
      <c r="M20" s="5"/>
      <c r="N20" s="5">
        <v>52.5</v>
      </c>
      <c r="O20" s="5"/>
      <c r="P20" s="5"/>
      <c r="Q20" s="9"/>
      <c r="R20" s="9"/>
      <c r="S20" s="12">
        <f t="shared" si="6"/>
        <v>52.5</v>
      </c>
      <c r="T20" s="11"/>
      <c r="U20" s="9"/>
      <c r="V20" s="12">
        <f t="shared" si="2"/>
        <v>0</v>
      </c>
      <c r="W20" s="11">
        <f t="shared" si="3"/>
        <v>5.2499999999999998E-2</v>
      </c>
      <c r="X20" s="24">
        <f t="shared" si="0"/>
        <v>1.8322499999999999</v>
      </c>
    </row>
    <row r="21" spans="1:24" x14ac:dyDescent="0.25">
      <c r="A21" s="5"/>
      <c r="B21" s="44" t="s">
        <v>7</v>
      </c>
      <c r="C21" s="44"/>
      <c r="D21" s="44"/>
      <c r="E21" s="27">
        <v>34.9</v>
      </c>
      <c r="F21" s="5"/>
      <c r="G21" s="5"/>
      <c r="H21" s="5"/>
      <c r="I21" s="5"/>
      <c r="J21" s="9"/>
      <c r="K21" s="12">
        <f t="shared" si="1"/>
        <v>0</v>
      </c>
      <c r="L21" s="11"/>
      <c r="M21" s="5"/>
      <c r="N21" s="5"/>
      <c r="O21" s="5"/>
      <c r="P21" s="5"/>
      <c r="Q21" s="9"/>
      <c r="R21" s="9"/>
      <c r="S21" s="12">
        <f t="shared" si="6"/>
        <v>0</v>
      </c>
      <c r="T21" s="11"/>
      <c r="U21" s="9"/>
      <c r="V21" s="12">
        <f t="shared" si="2"/>
        <v>0</v>
      </c>
      <c r="W21" s="11">
        <f t="shared" si="3"/>
        <v>0</v>
      </c>
      <c r="X21" s="24">
        <f t="shared" si="0"/>
        <v>0</v>
      </c>
    </row>
    <row r="22" spans="1:24" x14ac:dyDescent="0.25">
      <c r="A22" s="5"/>
      <c r="B22" s="44" t="s">
        <v>3</v>
      </c>
      <c r="C22" s="44"/>
      <c r="D22" s="44"/>
      <c r="E22" s="27">
        <v>34.4</v>
      </c>
      <c r="F22" s="5">
        <v>18.05</v>
      </c>
      <c r="G22" s="5"/>
      <c r="H22" s="5"/>
      <c r="I22" s="5"/>
      <c r="J22" s="9"/>
      <c r="K22" s="12">
        <f t="shared" si="1"/>
        <v>18.05</v>
      </c>
      <c r="L22" s="11"/>
      <c r="M22" s="5"/>
      <c r="N22" s="5"/>
      <c r="O22" s="5"/>
      <c r="P22" s="5"/>
      <c r="Q22" s="9"/>
      <c r="R22" s="9"/>
      <c r="S22" s="12">
        <f t="shared" si="6"/>
        <v>0</v>
      </c>
      <c r="T22" s="11"/>
      <c r="U22" s="9"/>
      <c r="V22" s="12">
        <f t="shared" si="2"/>
        <v>0</v>
      </c>
      <c r="W22" s="11">
        <f t="shared" si="3"/>
        <v>1.805E-2</v>
      </c>
      <c r="X22" s="24">
        <f t="shared" si="0"/>
        <v>0.62092000000000003</v>
      </c>
    </row>
    <row r="23" spans="1:24" x14ac:dyDescent="0.25">
      <c r="A23" s="5"/>
      <c r="B23" s="44" t="s">
        <v>39</v>
      </c>
      <c r="C23" s="44"/>
      <c r="D23" s="44"/>
      <c r="E23" s="27"/>
      <c r="F23" s="5"/>
      <c r="G23" s="5"/>
      <c r="H23" s="5"/>
      <c r="I23" s="5"/>
      <c r="J23" s="9"/>
      <c r="K23" s="12">
        <f t="shared" si="1"/>
        <v>0</v>
      </c>
      <c r="L23" s="11"/>
      <c r="M23" s="5"/>
      <c r="N23" s="5"/>
      <c r="O23" s="5"/>
      <c r="P23" s="5"/>
      <c r="Q23" s="9"/>
      <c r="R23" s="9"/>
      <c r="S23" s="12">
        <f t="shared" si="6"/>
        <v>0</v>
      </c>
      <c r="T23" s="11"/>
      <c r="U23" s="9"/>
      <c r="V23" s="12">
        <f t="shared" si="2"/>
        <v>0</v>
      </c>
      <c r="W23" s="11">
        <f t="shared" si="3"/>
        <v>0</v>
      </c>
      <c r="X23" s="24">
        <f t="shared" si="0"/>
        <v>0</v>
      </c>
    </row>
    <row r="24" spans="1:24" x14ac:dyDescent="0.25">
      <c r="A24" s="5"/>
      <c r="B24" s="44" t="s">
        <v>37</v>
      </c>
      <c r="C24" s="44"/>
      <c r="D24" s="44"/>
      <c r="E24" s="27"/>
      <c r="F24" s="5"/>
      <c r="G24" s="5"/>
      <c r="H24" s="5"/>
      <c r="I24" s="5"/>
      <c r="J24" s="9"/>
      <c r="K24" s="12">
        <f t="shared" si="1"/>
        <v>0</v>
      </c>
      <c r="L24" s="11"/>
      <c r="M24" s="5"/>
      <c r="N24" s="5"/>
      <c r="O24" s="5"/>
      <c r="P24" s="5"/>
      <c r="Q24" s="9"/>
      <c r="R24" s="9"/>
      <c r="S24" s="12">
        <f t="shared" si="6"/>
        <v>0</v>
      </c>
      <c r="T24" s="11"/>
      <c r="U24" s="9"/>
      <c r="V24" s="12">
        <f t="shared" si="2"/>
        <v>0</v>
      </c>
      <c r="W24" s="11">
        <f t="shared" si="3"/>
        <v>0</v>
      </c>
      <c r="X24" s="24">
        <f t="shared" si="0"/>
        <v>0</v>
      </c>
    </row>
    <row r="25" spans="1:24" x14ac:dyDescent="0.25">
      <c r="A25" s="5"/>
      <c r="B25" s="44" t="s">
        <v>90</v>
      </c>
      <c r="C25" s="44"/>
      <c r="D25" s="44"/>
      <c r="E25" s="27">
        <v>29.5</v>
      </c>
      <c r="F25" s="5"/>
      <c r="G25" s="5"/>
      <c r="H25" s="5"/>
      <c r="I25" s="5"/>
      <c r="J25" s="9"/>
      <c r="K25" s="12">
        <f t="shared" si="1"/>
        <v>0</v>
      </c>
      <c r="L25" s="11"/>
      <c r="M25" s="5"/>
      <c r="N25" s="5"/>
      <c r="O25" s="5"/>
      <c r="P25" s="5"/>
      <c r="Q25" s="9"/>
      <c r="R25" s="9"/>
      <c r="S25" s="12">
        <f t="shared" si="6"/>
        <v>0</v>
      </c>
      <c r="T25" s="11"/>
      <c r="U25" s="9"/>
      <c r="V25" s="12">
        <f t="shared" si="2"/>
        <v>0</v>
      </c>
      <c r="W25" s="11">
        <f t="shared" si="3"/>
        <v>0</v>
      </c>
      <c r="X25" s="24">
        <f t="shared" si="0"/>
        <v>0</v>
      </c>
    </row>
    <row r="26" spans="1:24" x14ac:dyDescent="0.25">
      <c r="A26" s="5"/>
      <c r="B26" s="44" t="s">
        <v>8</v>
      </c>
      <c r="C26" s="44"/>
      <c r="D26" s="44"/>
      <c r="E26" s="27"/>
      <c r="F26" s="5"/>
      <c r="G26" s="5"/>
      <c r="H26" s="5"/>
      <c r="I26" s="5"/>
      <c r="J26" s="9"/>
      <c r="K26" s="12">
        <f t="shared" si="1"/>
        <v>0</v>
      </c>
      <c r="L26" s="11"/>
      <c r="M26" s="5"/>
      <c r="N26" s="5"/>
      <c r="O26" s="5"/>
      <c r="P26" s="5"/>
      <c r="Q26" s="9"/>
      <c r="R26" s="9"/>
      <c r="S26" s="12">
        <f t="shared" si="6"/>
        <v>0</v>
      </c>
      <c r="T26" s="11"/>
      <c r="U26" s="9"/>
      <c r="V26" s="12">
        <f t="shared" si="2"/>
        <v>0</v>
      </c>
      <c r="W26" s="11">
        <f t="shared" si="3"/>
        <v>0</v>
      </c>
      <c r="X26" s="24">
        <f t="shared" si="0"/>
        <v>0</v>
      </c>
    </row>
    <row r="27" spans="1:24" x14ac:dyDescent="0.25">
      <c r="A27" s="5"/>
      <c r="B27" s="44" t="s">
        <v>10</v>
      </c>
      <c r="C27" s="44"/>
      <c r="D27" s="44"/>
      <c r="E27" s="27">
        <v>120</v>
      </c>
      <c r="F27" s="5"/>
      <c r="G27" s="5"/>
      <c r="H27" s="5"/>
      <c r="I27" s="5"/>
      <c r="J27" s="9"/>
      <c r="K27" s="12">
        <f t="shared" si="1"/>
        <v>0</v>
      </c>
      <c r="L27" s="11"/>
      <c r="M27" s="5">
        <v>25</v>
      </c>
      <c r="N27" s="5"/>
      <c r="O27" s="5"/>
      <c r="P27" s="5"/>
      <c r="Q27" s="9"/>
      <c r="R27" s="9"/>
      <c r="S27" s="12">
        <f t="shared" si="6"/>
        <v>25</v>
      </c>
      <c r="T27" s="11"/>
      <c r="U27" s="9"/>
      <c r="V27" s="12">
        <f t="shared" si="2"/>
        <v>0</v>
      </c>
      <c r="W27" s="11">
        <f t="shared" si="3"/>
        <v>2.5000000000000001E-2</v>
      </c>
      <c r="X27" s="24">
        <f t="shared" si="0"/>
        <v>3</v>
      </c>
    </row>
    <row r="28" spans="1:24" x14ac:dyDescent="0.25">
      <c r="A28" s="5"/>
      <c r="B28" s="44" t="s">
        <v>92</v>
      </c>
      <c r="C28" s="44"/>
      <c r="D28" s="44"/>
      <c r="E28" s="27">
        <v>350</v>
      </c>
      <c r="F28" s="5"/>
      <c r="G28" s="5"/>
      <c r="H28" s="5"/>
      <c r="I28" s="5"/>
      <c r="J28" s="9"/>
      <c r="K28" s="12">
        <f t="shared" si="1"/>
        <v>0</v>
      </c>
      <c r="L28" s="11"/>
      <c r="M28" s="5">
        <v>11.3</v>
      </c>
      <c r="N28" s="5"/>
      <c r="O28" s="5"/>
      <c r="P28" s="5"/>
      <c r="Q28" s="9"/>
      <c r="R28" s="9"/>
      <c r="S28" s="12">
        <f t="shared" ref="S28" si="7">SUM(L28:R28)</f>
        <v>11.3</v>
      </c>
      <c r="T28" s="11"/>
      <c r="U28" s="9"/>
      <c r="V28" s="12">
        <f t="shared" si="2"/>
        <v>0</v>
      </c>
      <c r="W28" s="11">
        <f t="shared" si="3"/>
        <v>1.1300000000000001E-2</v>
      </c>
      <c r="X28" s="24">
        <f t="shared" si="0"/>
        <v>3.9550000000000005</v>
      </c>
    </row>
    <row r="29" spans="1:24" x14ac:dyDescent="0.25">
      <c r="A29" s="5"/>
      <c r="B29" s="44" t="s">
        <v>9</v>
      </c>
      <c r="C29" s="44"/>
      <c r="D29" s="44"/>
      <c r="E29" s="27">
        <v>372</v>
      </c>
      <c r="F29" s="5"/>
      <c r="G29" s="5"/>
      <c r="H29" s="5"/>
      <c r="I29" s="5"/>
      <c r="J29" s="9"/>
      <c r="K29" s="12">
        <f t="shared" si="1"/>
        <v>0</v>
      </c>
      <c r="L29" s="11"/>
      <c r="M29" s="5"/>
      <c r="N29" s="5"/>
      <c r="O29" s="5"/>
      <c r="P29" s="5"/>
      <c r="Q29" s="9"/>
      <c r="R29" s="9"/>
      <c r="S29" s="12">
        <f>SUM(L29:R29)</f>
        <v>0</v>
      </c>
      <c r="T29" s="11"/>
      <c r="U29" s="9"/>
      <c r="V29" s="12">
        <f t="shared" si="2"/>
        <v>0</v>
      </c>
      <c r="W29" s="11">
        <f t="shared" si="3"/>
        <v>0</v>
      </c>
      <c r="X29" s="24">
        <f t="shared" si="0"/>
        <v>0</v>
      </c>
    </row>
    <row r="30" spans="1:24" x14ac:dyDescent="0.25">
      <c r="A30" s="5"/>
      <c r="B30" s="44" t="s">
        <v>41</v>
      </c>
      <c r="C30" s="44"/>
      <c r="D30" s="44"/>
      <c r="E30" s="27">
        <v>283</v>
      </c>
      <c r="F30" s="5"/>
      <c r="G30" s="5"/>
      <c r="H30" s="5"/>
      <c r="I30" s="5"/>
      <c r="J30" s="9"/>
      <c r="K30" s="12">
        <f t="shared" si="1"/>
        <v>0</v>
      </c>
      <c r="L30" s="11"/>
      <c r="M30" s="5"/>
      <c r="N30" s="5"/>
      <c r="O30" s="5"/>
      <c r="P30" s="5"/>
      <c r="Q30" s="9"/>
      <c r="R30" s="9"/>
      <c r="S30" s="12">
        <f>SUM(L30:R30)</f>
        <v>0</v>
      </c>
      <c r="T30" s="11"/>
      <c r="U30" s="9"/>
      <c r="V30" s="12">
        <f t="shared" si="2"/>
        <v>0</v>
      </c>
      <c r="W30" s="11">
        <f t="shared" si="3"/>
        <v>0</v>
      </c>
      <c r="X30" s="24">
        <f t="shared" si="0"/>
        <v>0</v>
      </c>
    </row>
    <row r="31" spans="1:24" x14ac:dyDescent="0.25">
      <c r="A31" s="5"/>
      <c r="B31" s="44" t="s">
        <v>44</v>
      </c>
      <c r="C31" s="44"/>
      <c r="D31" s="44"/>
      <c r="E31" s="27"/>
      <c r="F31" s="5"/>
      <c r="G31" s="5"/>
      <c r="H31" s="5"/>
      <c r="I31" s="5"/>
      <c r="J31" s="9"/>
      <c r="K31" s="12">
        <f t="shared" si="1"/>
        <v>0</v>
      </c>
      <c r="L31" s="11"/>
      <c r="M31" s="5"/>
      <c r="N31" s="5"/>
      <c r="O31" s="5"/>
      <c r="P31" s="5"/>
      <c r="Q31" s="9"/>
      <c r="R31" s="9"/>
      <c r="S31" s="12">
        <f>SUM(L31:R31)</f>
        <v>0</v>
      </c>
      <c r="T31" s="11"/>
      <c r="U31" s="9"/>
      <c r="V31" s="12">
        <f t="shared" si="2"/>
        <v>0</v>
      </c>
      <c r="W31" s="11">
        <f t="shared" si="3"/>
        <v>0</v>
      </c>
      <c r="X31" s="24">
        <f t="shared" si="0"/>
        <v>0</v>
      </c>
    </row>
    <row r="32" spans="1:24" x14ac:dyDescent="0.25">
      <c r="A32" s="5"/>
      <c r="B32" s="44" t="s">
        <v>11</v>
      </c>
      <c r="C32" s="44"/>
      <c r="D32" s="44"/>
      <c r="E32" s="27">
        <v>242</v>
      </c>
      <c r="F32" s="5"/>
      <c r="G32" s="5"/>
      <c r="H32" s="5"/>
      <c r="I32" s="5"/>
      <c r="J32" s="9"/>
      <c r="K32" s="12">
        <f t="shared" si="1"/>
        <v>0</v>
      </c>
      <c r="L32" s="11"/>
      <c r="M32" s="5"/>
      <c r="N32" s="5"/>
      <c r="O32" s="5"/>
      <c r="P32" s="5"/>
      <c r="Q32" s="9"/>
      <c r="R32" s="9"/>
      <c r="S32" s="12">
        <f>SUM(L32:R32)</f>
        <v>0</v>
      </c>
      <c r="T32" s="11"/>
      <c r="U32" s="9"/>
      <c r="V32" s="12">
        <f t="shared" si="2"/>
        <v>0</v>
      </c>
      <c r="W32" s="11">
        <f t="shared" si="3"/>
        <v>0</v>
      </c>
      <c r="X32" s="24">
        <f t="shared" si="0"/>
        <v>0</v>
      </c>
    </row>
    <row r="33" spans="1:24" x14ac:dyDescent="0.25">
      <c r="A33" s="5"/>
      <c r="B33" s="44" t="s">
        <v>38</v>
      </c>
      <c r="C33" s="44"/>
      <c r="D33" s="44"/>
      <c r="E33" s="27">
        <v>175.88</v>
      </c>
      <c r="F33" s="5"/>
      <c r="G33" s="5"/>
      <c r="H33" s="5"/>
      <c r="I33" s="5"/>
      <c r="J33" s="9"/>
      <c r="K33" s="12">
        <f t="shared" si="1"/>
        <v>0</v>
      </c>
      <c r="L33" s="11"/>
      <c r="M33" s="5"/>
      <c r="N33" s="5"/>
      <c r="O33" s="5"/>
      <c r="P33" s="5"/>
      <c r="Q33" s="9"/>
      <c r="R33" s="9"/>
      <c r="S33" s="12">
        <f>SUM(L33:R33)</f>
        <v>0</v>
      </c>
      <c r="T33" s="11"/>
      <c r="U33" s="9"/>
      <c r="V33" s="12">
        <f t="shared" si="2"/>
        <v>0</v>
      </c>
      <c r="W33" s="11">
        <f t="shared" si="3"/>
        <v>0</v>
      </c>
      <c r="X33" s="24">
        <f t="shared" si="0"/>
        <v>0</v>
      </c>
    </row>
    <row r="34" spans="1:24" x14ac:dyDescent="0.25">
      <c r="A34" s="5"/>
      <c r="B34" s="44" t="s">
        <v>86</v>
      </c>
      <c r="C34" s="44"/>
      <c r="D34" s="44"/>
      <c r="E34" s="27">
        <v>386</v>
      </c>
      <c r="F34" s="5"/>
      <c r="G34" s="5"/>
      <c r="H34" s="5"/>
      <c r="I34" s="5"/>
      <c r="J34" s="9"/>
      <c r="K34" s="12">
        <f t="shared" ref="K34" si="8">SUM(F34:J34)</f>
        <v>0</v>
      </c>
      <c r="L34" s="11"/>
      <c r="M34" s="5"/>
      <c r="N34" s="5"/>
      <c r="O34" s="5"/>
      <c r="P34" s="5"/>
      <c r="Q34" s="9"/>
      <c r="R34" s="9"/>
      <c r="S34" s="12">
        <f t="shared" ref="S34" si="9">SUM(L34:R34)</f>
        <v>0</v>
      </c>
      <c r="T34" s="11"/>
      <c r="U34" s="9"/>
      <c r="V34" s="12">
        <f t="shared" si="2"/>
        <v>0</v>
      </c>
      <c r="W34" s="11">
        <f t="shared" si="3"/>
        <v>0</v>
      </c>
      <c r="X34" s="24">
        <f t="shared" si="0"/>
        <v>0</v>
      </c>
    </row>
    <row r="35" spans="1:24" x14ac:dyDescent="0.25">
      <c r="A35" s="5"/>
      <c r="B35" s="44" t="s">
        <v>12</v>
      </c>
      <c r="C35" s="44"/>
      <c r="D35" s="44"/>
      <c r="E35" s="27">
        <v>176.8</v>
      </c>
      <c r="F35" s="5"/>
      <c r="G35" s="5"/>
      <c r="H35" s="5"/>
      <c r="I35" s="5"/>
      <c r="J35" s="9"/>
      <c r="K35" s="12">
        <f t="shared" si="1"/>
        <v>0</v>
      </c>
      <c r="L35" s="11"/>
      <c r="M35" s="5"/>
      <c r="N35" s="5"/>
      <c r="O35" s="5">
        <v>104</v>
      </c>
      <c r="P35" s="5"/>
      <c r="Q35" s="9"/>
      <c r="R35" s="9"/>
      <c r="S35" s="12">
        <f t="shared" ref="S35:S44" si="10">SUM(L35:R35)</f>
        <v>104</v>
      </c>
      <c r="T35" s="11"/>
      <c r="U35" s="9"/>
      <c r="V35" s="12">
        <f t="shared" si="2"/>
        <v>0</v>
      </c>
      <c r="W35" s="11">
        <f t="shared" si="3"/>
        <v>0.104</v>
      </c>
      <c r="X35" s="24">
        <f t="shared" si="0"/>
        <v>18.3872</v>
      </c>
    </row>
    <row r="36" spans="1:24" x14ac:dyDescent="0.25">
      <c r="A36" s="5"/>
      <c r="B36" s="44" t="s">
        <v>13</v>
      </c>
      <c r="C36" s="44"/>
      <c r="D36" s="44"/>
      <c r="E36" s="27"/>
      <c r="F36" s="5"/>
      <c r="G36" s="5"/>
      <c r="H36" s="5"/>
      <c r="I36" s="5"/>
      <c r="J36" s="9"/>
      <c r="K36" s="12">
        <f t="shared" si="1"/>
        <v>0</v>
      </c>
      <c r="L36" s="11"/>
      <c r="M36" s="5"/>
      <c r="N36" s="5"/>
      <c r="O36" s="5"/>
      <c r="P36" s="5"/>
      <c r="Q36" s="9"/>
      <c r="R36" s="9"/>
      <c r="S36" s="12">
        <f t="shared" si="10"/>
        <v>0</v>
      </c>
      <c r="T36" s="11"/>
      <c r="U36" s="9"/>
      <c r="V36" s="12">
        <f t="shared" si="2"/>
        <v>0</v>
      </c>
      <c r="W36" s="11">
        <f t="shared" si="3"/>
        <v>0</v>
      </c>
      <c r="X36" s="24">
        <f t="shared" si="0"/>
        <v>0</v>
      </c>
    </row>
    <row r="37" spans="1:24" x14ac:dyDescent="0.25">
      <c r="A37" s="5"/>
      <c r="B37" s="44" t="s">
        <v>21</v>
      </c>
      <c r="C37" s="44"/>
      <c r="D37" s="44"/>
      <c r="E37" s="27"/>
      <c r="F37" s="5"/>
      <c r="G37" s="5"/>
      <c r="H37" s="5"/>
      <c r="I37" s="5"/>
      <c r="J37" s="9"/>
      <c r="K37" s="12">
        <f t="shared" si="1"/>
        <v>0</v>
      </c>
      <c r="L37" s="11"/>
      <c r="M37" s="5"/>
      <c r="N37" s="5"/>
      <c r="O37" s="5"/>
      <c r="P37" s="5"/>
      <c r="Q37" s="9"/>
      <c r="R37" s="9"/>
      <c r="S37" s="12">
        <f t="shared" si="10"/>
        <v>0</v>
      </c>
      <c r="T37" s="11"/>
      <c r="U37" s="9"/>
      <c r="V37" s="12">
        <f t="shared" si="2"/>
        <v>0</v>
      </c>
      <c r="W37" s="11">
        <f t="shared" si="3"/>
        <v>0</v>
      </c>
      <c r="X37" s="24">
        <f t="shared" si="0"/>
        <v>0</v>
      </c>
    </row>
    <row r="38" spans="1:24" x14ac:dyDescent="0.25">
      <c r="A38" s="5"/>
      <c r="B38" s="44" t="s">
        <v>14</v>
      </c>
      <c r="C38" s="44"/>
      <c r="D38" s="44"/>
      <c r="E38" s="27"/>
      <c r="F38" s="5"/>
      <c r="G38" s="5"/>
      <c r="H38" s="5"/>
      <c r="I38" s="5"/>
      <c r="J38" s="9"/>
      <c r="K38" s="12">
        <f t="shared" si="1"/>
        <v>0</v>
      </c>
      <c r="L38" s="11"/>
      <c r="M38" s="5"/>
      <c r="N38" s="5"/>
      <c r="O38" s="5"/>
      <c r="P38" s="5"/>
      <c r="Q38" s="9"/>
      <c r="R38" s="9"/>
      <c r="S38" s="12">
        <f t="shared" si="10"/>
        <v>0</v>
      </c>
      <c r="T38" s="11"/>
      <c r="U38" s="9"/>
      <c r="V38" s="12">
        <f t="shared" si="2"/>
        <v>0</v>
      </c>
      <c r="W38" s="11">
        <f t="shared" si="3"/>
        <v>0</v>
      </c>
      <c r="X38" s="24">
        <f t="shared" si="0"/>
        <v>0</v>
      </c>
    </row>
    <row r="39" spans="1:24" x14ac:dyDescent="0.25">
      <c r="A39" s="5"/>
      <c r="B39" s="44" t="s">
        <v>40</v>
      </c>
      <c r="C39" s="44"/>
      <c r="D39" s="44"/>
      <c r="E39" s="27">
        <v>272</v>
      </c>
      <c r="F39" s="5"/>
      <c r="G39" s="5"/>
      <c r="H39" s="5"/>
      <c r="I39" s="5"/>
      <c r="J39" s="9"/>
      <c r="K39" s="12">
        <f t="shared" si="1"/>
        <v>0</v>
      </c>
      <c r="L39" s="11"/>
      <c r="M39" s="5"/>
      <c r="N39" s="5"/>
      <c r="O39" s="5"/>
      <c r="P39" s="5"/>
      <c r="Q39" s="9"/>
      <c r="R39" s="9"/>
      <c r="S39" s="12">
        <f t="shared" si="10"/>
        <v>0</v>
      </c>
      <c r="T39" s="11"/>
      <c r="U39" s="9"/>
      <c r="V39" s="12">
        <f t="shared" si="2"/>
        <v>0</v>
      </c>
      <c r="W39" s="11">
        <f t="shared" si="3"/>
        <v>0</v>
      </c>
      <c r="X39" s="24">
        <f t="shared" si="0"/>
        <v>0</v>
      </c>
    </row>
    <row r="40" spans="1:24" x14ac:dyDescent="0.25">
      <c r="A40" s="5"/>
      <c r="B40" s="44" t="s">
        <v>15</v>
      </c>
      <c r="C40" s="44"/>
      <c r="D40" s="44"/>
      <c r="E40" s="27">
        <v>113.79</v>
      </c>
      <c r="F40" s="5"/>
      <c r="G40" s="5"/>
      <c r="H40" s="5"/>
      <c r="I40" s="5"/>
      <c r="J40" s="9"/>
      <c r="K40" s="12">
        <f t="shared" si="1"/>
        <v>0</v>
      </c>
      <c r="L40" s="11"/>
      <c r="M40" s="5">
        <v>3</v>
      </c>
      <c r="N40" s="5"/>
      <c r="O40" s="5"/>
      <c r="P40" s="5"/>
      <c r="Q40" s="9"/>
      <c r="R40" s="9"/>
      <c r="S40" s="12">
        <f t="shared" si="10"/>
        <v>3</v>
      </c>
      <c r="T40" s="11"/>
      <c r="U40" s="9"/>
      <c r="V40" s="12">
        <f t="shared" si="2"/>
        <v>0</v>
      </c>
      <c r="W40" s="11">
        <f t="shared" si="3"/>
        <v>3.0000000000000001E-3</v>
      </c>
      <c r="X40" s="24">
        <f t="shared" si="0"/>
        <v>0.34137000000000001</v>
      </c>
    </row>
    <row r="41" spans="1:24" x14ac:dyDescent="0.25">
      <c r="A41" s="5"/>
      <c r="B41" s="44" t="s">
        <v>16</v>
      </c>
      <c r="C41" s="44"/>
      <c r="D41" s="44"/>
      <c r="E41" s="27">
        <v>467</v>
      </c>
      <c r="F41" s="5">
        <v>10</v>
      </c>
      <c r="G41" s="5"/>
      <c r="H41" s="5">
        <v>6.25</v>
      </c>
      <c r="I41" s="5"/>
      <c r="J41" s="9"/>
      <c r="K41" s="12">
        <f t="shared" si="1"/>
        <v>16.25</v>
      </c>
      <c r="L41" s="11"/>
      <c r="M41" s="5"/>
      <c r="N41" s="5">
        <v>1.75</v>
      </c>
      <c r="O41" s="5">
        <v>7</v>
      </c>
      <c r="P41" s="5"/>
      <c r="Q41" s="9"/>
      <c r="R41" s="9"/>
      <c r="S41" s="12">
        <f t="shared" si="10"/>
        <v>8.75</v>
      </c>
      <c r="T41" s="11"/>
      <c r="U41" s="9"/>
      <c r="V41" s="12">
        <f t="shared" si="2"/>
        <v>0</v>
      </c>
      <c r="W41" s="11">
        <f t="shared" si="3"/>
        <v>2.5000000000000001E-2</v>
      </c>
      <c r="X41" s="24">
        <f t="shared" si="0"/>
        <v>11.675000000000001</v>
      </c>
    </row>
    <row r="42" spans="1:24" x14ac:dyDescent="0.25">
      <c r="A42" s="5"/>
      <c r="B42" s="44" t="s">
        <v>17</v>
      </c>
      <c r="C42" s="44"/>
      <c r="D42" s="44"/>
      <c r="E42" s="27">
        <v>54.1</v>
      </c>
      <c r="F42" s="5">
        <v>95</v>
      </c>
      <c r="G42" s="5">
        <v>100</v>
      </c>
      <c r="H42" s="5"/>
      <c r="I42" s="5"/>
      <c r="J42" s="9"/>
      <c r="K42" s="12">
        <f t="shared" si="1"/>
        <v>195</v>
      </c>
      <c r="L42" s="11"/>
      <c r="M42" s="5"/>
      <c r="N42" s="5"/>
      <c r="O42" s="5"/>
      <c r="P42" s="5"/>
      <c r="Q42" s="9"/>
      <c r="R42" s="9"/>
      <c r="S42" s="12">
        <f t="shared" si="10"/>
        <v>0</v>
      </c>
      <c r="T42" s="11"/>
      <c r="U42" s="9"/>
      <c r="V42" s="12">
        <f t="shared" si="2"/>
        <v>0</v>
      </c>
      <c r="W42" s="11">
        <f t="shared" si="3"/>
        <v>0.19500000000000001</v>
      </c>
      <c r="X42" s="24">
        <f t="shared" si="0"/>
        <v>10.5495</v>
      </c>
    </row>
    <row r="43" spans="1:24" x14ac:dyDescent="0.25">
      <c r="A43" s="5"/>
      <c r="B43" s="44" t="s">
        <v>18</v>
      </c>
      <c r="C43" s="44"/>
      <c r="D43" s="44"/>
      <c r="E43" s="27">
        <v>112.2</v>
      </c>
      <c r="F43" s="5"/>
      <c r="G43" s="5"/>
      <c r="H43" s="5"/>
      <c r="I43" s="5"/>
      <c r="J43" s="9"/>
      <c r="K43" s="12">
        <f t="shared" si="1"/>
        <v>0</v>
      </c>
      <c r="L43" s="11"/>
      <c r="M43" s="5"/>
      <c r="N43" s="5"/>
      <c r="O43" s="5"/>
      <c r="P43" s="5"/>
      <c r="Q43" s="9"/>
      <c r="R43" s="9"/>
      <c r="S43" s="12">
        <f t="shared" si="10"/>
        <v>0</v>
      </c>
      <c r="T43" s="11"/>
      <c r="U43" s="9"/>
      <c r="V43" s="12">
        <f t="shared" si="2"/>
        <v>0</v>
      </c>
      <c r="W43" s="11">
        <f t="shared" si="3"/>
        <v>0</v>
      </c>
      <c r="X43" s="24">
        <f t="shared" si="0"/>
        <v>0</v>
      </c>
    </row>
    <row r="44" spans="1:24" x14ac:dyDescent="0.25">
      <c r="A44" s="5"/>
      <c r="B44" s="44" t="s">
        <v>19</v>
      </c>
      <c r="C44" s="44"/>
      <c r="D44" s="44"/>
      <c r="E44" s="27">
        <v>240</v>
      </c>
      <c r="F44" s="5"/>
      <c r="G44" s="5"/>
      <c r="H44" s="5"/>
      <c r="I44" s="5"/>
      <c r="J44" s="9"/>
      <c r="K44" s="12">
        <f t="shared" si="1"/>
        <v>0</v>
      </c>
      <c r="L44" s="11"/>
      <c r="M44" s="5"/>
      <c r="N44" s="5"/>
      <c r="O44" s="5"/>
      <c r="P44" s="5"/>
      <c r="Q44" s="9"/>
      <c r="R44" s="9"/>
      <c r="S44" s="12">
        <f t="shared" si="10"/>
        <v>0</v>
      </c>
      <c r="T44" s="11"/>
      <c r="U44" s="9"/>
      <c r="V44" s="12">
        <f t="shared" si="2"/>
        <v>0</v>
      </c>
      <c r="W44" s="11">
        <f t="shared" si="3"/>
        <v>0</v>
      </c>
      <c r="X44" s="24">
        <f t="shared" si="0"/>
        <v>0</v>
      </c>
    </row>
    <row r="45" spans="1:24" x14ac:dyDescent="0.25">
      <c r="A45" s="5"/>
      <c r="B45" s="44" t="s">
        <v>67</v>
      </c>
      <c r="C45" s="44"/>
      <c r="D45" s="44"/>
      <c r="E45" s="27"/>
      <c r="F45" s="5"/>
      <c r="G45" s="5"/>
      <c r="H45" s="5"/>
      <c r="I45" s="5"/>
      <c r="J45" s="9"/>
      <c r="K45" s="12">
        <f t="shared" ref="K45:K46" si="11">SUM(F45:J45)</f>
        <v>0</v>
      </c>
      <c r="L45" s="11"/>
      <c r="M45" s="5"/>
      <c r="N45" s="5"/>
      <c r="O45" s="5"/>
      <c r="P45" s="5"/>
      <c r="Q45" s="9"/>
      <c r="R45" s="9"/>
      <c r="S45" s="12">
        <f t="shared" ref="S45:S46" si="12">SUM(L45:R45)</f>
        <v>0</v>
      </c>
      <c r="T45" s="11"/>
      <c r="U45" s="9"/>
      <c r="V45" s="12">
        <f t="shared" si="2"/>
        <v>0</v>
      </c>
      <c r="W45" s="11">
        <f t="shared" si="3"/>
        <v>0</v>
      </c>
      <c r="X45" s="24">
        <f t="shared" si="0"/>
        <v>0</v>
      </c>
    </row>
    <row r="46" spans="1:24" x14ac:dyDescent="0.25">
      <c r="A46" s="5"/>
      <c r="B46" s="44" t="s">
        <v>91</v>
      </c>
      <c r="C46" s="44"/>
      <c r="D46" s="44"/>
      <c r="E46" s="27"/>
      <c r="F46" s="5"/>
      <c r="G46" s="5"/>
      <c r="H46" s="5"/>
      <c r="I46" s="5"/>
      <c r="J46" s="9"/>
      <c r="K46" s="12">
        <f t="shared" si="11"/>
        <v>0</v>
      </c>
      <c r="L46" s="11"/>
      <c r="M46" s="5"/>
      <c r="N46" s="5"/>
      <c r="O46" s="5"/>
      <c r="P46" s="5"/>
      <c r="Q46" s="9"/>
      <c r="R46" s="9"/>
      <c r="S46" s="12">
        <f t="shared" si="12"/>
        <v>0</v>
      </c>
      <c r="T46" s="11"/>
      <c r="U46" s="9"/>
      <c r="V46" s="12">
        <f t="shared" si="2"/>
        <v>0</v>
      </c>
      <c r="W46" s="11">
        <f t="shared" si="3"/>
        <v>0</v>
      </c>
      <c r="X46" s="24">
        <f t="shared" ref="X46:X81" si="13">E46*W46</f>
        <v>0</v>
      </c>
    </row>
    <row r="47" spans="1:24" x14ac:dyDescent="0.25">
      <c r="A47" s="5"/>
      <c r="B47" s="44" t="s">
        <v>20</v>
      </c>
      <c r="C47" s="44"/>
      <c r="D47" s="44"/>
      <c r="E47" s="27">
        <v>277</v>
      </c>
      <c r="F47" s="5"/>
      <c r="G47" s="5"/>
      <c r="H47" s="5"/>
      <c r="I47" s="5"/>
      <c r="J47" s="9"/>
      <c r="K47" s="12">
        <f t="shared" si="1"/>
        <v>0</v>
      </c>
      <c r="L47" s="11"/>
      <c r="M47" s="5"/>
      <c r="N47" s="5"/>
      <c r="O47" s="5"/>
      <c r="P47" s="5"/>
      <c r="Q47" s="9"/>
      <c r="R47" s="9"/>
      <c r="S47" s="12">
        <f t="shared" ref="S47:S57" si="14">SUM(L47:R47)</f>
        <v>0</v>
      </c>
      <c r="T47" s="11"/>
      <c r="U47" s="9"/>
      <c r="V47" s="12">
        <f t="shared" si="2"/>
        <v>0</v>
      </c>
      <c r="W47" s="11">
        <f t="shared" si="3"/>
        <v>0</v>
      </c>
      <c r="X47" s="24">
        <f t="shared" si="13"/>
        <v>0</v>
      </c>
    </row>
    <row r="48" spans="1:24" x14ac:dyDescent="0.25">
      <c r="A48" s="5"/>
      <c r="B48" s="44" t="s">
        <v>32</v>
      </c>
      <c r="C48" s="44"/>
      <c r="D48" s="44"/>
      <c r="E48" s="27">
        <v>500</v>
      </c>
      <c r="F48" s="5"/>
      <c r="G48" s="5"/>
      <c r="H48" s="5"/>
      <c r="I48" s="5"/>
      <c r="J48" s="9"/>
      <c r="K48" s="12">
        <f t="shared" si="1"/>
        <v>0</v>
      </c>
      <c r="L48" s="11"/>
      <c r="M48" s="5"/>
      <c r="N48" s="5"/>
      <c r="O48" s="5"/>
      <c r="P48" s="5"/>
      <c r="Q48" s="9"/>
      <c r="R48" s="9"/>
      <c r="S48" s="12">
        <f t="shared" si="14"/>
        <v>0</v>
      </c>
      <c r="T48" s="11"/>
      <c r="U48" s="9"/>
      <c r="V48" s="12">
        <f t="shared" si="2"/>
        <v>0</v>
      </c>
      <c r="W48" s="11">
        <f t="shared" si="3"/>
        <v>0</v>
      </c>
      <c r="X48" s="24">
        <f t="shared" si="13"/>
        <v>0</v>
      </c>
    </row>
    <row r="49" spans="1:24" x14ac:dyDescent="0.25">
      <c r="A49" s="5"/>
      <c r="B49" s="44" t="s">
        <v>22</v>
      </c>
      <c r="C49" s="44"/>
      <c r="D49" s="44"/>
      <c r="E49" s="27">
        <v>41</v>
      </c>
      <c r="F49" s="5"/>
      <c r="G49" s="5"/>
      <c r="H49" s="5"/>
      <c r="I49" s="5"/>
      <c r="J49" s="9"/>
      <c r="K49" s="12">
        <f t="shared" si="1"/>
        <v>0</v>
      </c>
      <c r="L49" s="11"/>
      <c r="M49" s="5"/>
      <c r="N49" s="5"/>
      <c r="O49" s="5"/>
      <c r="P49" s="5"/>
      <c r="Q49" s="9"/>
      <c r="R49" s="9"/>
      <c r="S49" s="12">
        <f t="shared" si="14"/>
        <v>0</v>
      </c>
      <c r="T49" s="11"/>
      <c r="U49" s="9"/>
      <c r="V49" s="12">
        <f t="shared" si="2"/>
        <v>0</v>
      </c>
      <c r="W49" s="11">
        <f t="shared" si="3"/>
        <v>0</v>
      </c>
      <c r="X49" s="24">
        <f t="shared" si="13"/>
        <v>0</v>
      </c>
    </row>
    <row r="50" spans="1:24" x14ac:dyDescent="0.25">
      <c r="A50" s="5"/>
      <c r="B50" s="44" t="s">
        <v>42</v>
      </c>
      <c r="C50" s="44"/>
      <c r="D50" s="44"/>
      <c r="E50" s="27">
        <v>151</v>
      </c>
      <c r="F50" s="5"/>
      <c r="G50" s="5"/>
      <c r="H50" s="5"/>
      <c r="I50" s="5"/>
      <c r="J50" s="9"/>
      <c r="K50" s="12">
        <f t="shared" si="1"/>
        <v>0</v>
      </c>
      <c r="L50" s="11"/>
      <c r="M50" s="5"/>
      <c r="N50" s="5"/>
      <c r="O50" s="5"/>
      <c r="P50" s="5"/>
      <c r="Q50" s="9"/>
      <c r="R50" s="9"/>
      <c r="S50" s="12">
        <f t="shared" si="14"/>
        <v>0</v>
      </c>
      <c r="T50" s="11"/>
      <c r="U50" s="9"/>
      <c r="V50" s="12">
        <f t="shared" si="2"/>
        <v>0</v>
      </c>
      <c r="W50" s="11">
        <f t="shared" si="3"/>
        <v>0</v>
      </c>
      <c r="X50" s="24">
        <f t="shared" si="13"/>
        <v>0</v>
      </c>
    </row>
    <row r="51" spans="1:24" x14ac:dyDescent="0.25">
      <c r="A51" s="5"/>
      <c r="B51" s="44" t="s">
        <v>73</v>
      </c>
      <c r="C51" s="44"/>
      <c r="D51" s="44"/>
      <c r="E51" s="27"/>
      <c r="F51" s="5"/>
      <c r="G51" s="5"/>
      <c r="H51" s="5"/>
      <c r="I51" s="5"/>
      <c r="J51" s="9"/>
      <c r="K51" s="12">
        <f t="shared" si="1"/>
        <v>0</v>
      </c>
      <c r="L51" s="11"/>
      <c r="M51" s="5"/>
      <c r="N51" s="5"/>
      <c r="O51" s="5"/>
      <c r="P51" s="5"/>
      <c r="Q51" s="9"/>
      <c r="R51" s="9"/>
      <c r="S51" s="12">
        <f t="shared" si="14"/>
        <v>0</v>
      </c>
      <c r="T51" s="11"/>
      <c r="U51" s="9"/>
      <c r="V51" s="12">
        <f t="shared" si="2"/>
        <v>0</v>
      </c>
      <c r="W51" s="11">
        <f t="shared" si="3"/>
        <v>0</v>
      </c>
      <c r="X51" s="24">
        <f t="shared" si="13"/>
        <v>0</v>
      </c>
    </row>
    <row r="52" spans="1:24" x14ac:dyDescent="0.25">
      <c r="A52" s="5"/>
      <c r="B52" s="44" t="s">
        <v>74</v>
      </c>
      <c r="C52" s="44"/>
      <c r="D52" s="44"/>
      <c r="E52" s="27"/>
      <c r="F52" s="5"/>
      <c r="G52" s="5"/>
      <c r="H52" s="5"/>
      <c r="I52" s="5"/>
      <c r="J52" s="9"/>
      <c r="K52" s="12">
        <f t="shared" si="1"/>
        <v>0</v>
      </c>
      <c r="L52" s="11"/>
      <c r="M52" s="5"/>
      <c r="N52" s="5"/>
      <c r="O52" s="5"/>
      <c r="P52" s="5"/>
      <c r="Q52" s="9"/>
      <c r="R52" s="9"/>
      <c r="S52" s="12">
        <f t="shared" si="14"/>
        <v>0</v>
      </c>
      <c r="T52" s="11"/>
      <c r="U52" s="9"/>
      <c r="V52" s="12">
        <f t="shared" si="2"/>
        <v>0</v>
      </c>
      <c r="W52" s="11">
        <f t="shared" si="3"/>
        <v>0</v>
      </c>
      <c r="X52" s="24">
        <f t="shared" si="13"/>
        <v>0</v>
      </c>
    </row>
    <row r="53" spans="1:24" x14ac:dyDescent="0.25">
      <c r="A53" s="5"/>
      <c r="B53" s="44" t="s">
        <v>80</v>
      </c>
      <c r="C53" s="44"/>
      <c r="D53" s="44"/>
      <c r="E53" s="27">
        <v>180</v>
      </c>
      <c r="F53" s="5"/>
      <c r="G53" s="5"/>
      <c r="H53" s="5"/>
      <c r="I53" s="5">
        <v>100</v>
      </c>
      <c r="J53" s="9"/>
      <c r="K53" s="12">
        <f t="shared" si="1"/>
        <v>100</v>
      </c>
      <c r="L53" s="11"/>
      <c r="M53" s="5"/>
      <c r="N53" s="5"/>
      <c r="O53" s="5"/>
      <c r="P53" s="5">
        <v>45</v>
      </c>
      <c r="Q53" s="9"/>
      <c r="R53" s="9"/>
      <c r="S53" s="12">
        <f t="shared" si="14"/>
        <v>45</v>
      </c>
      <c r="T53" s="11"/>
      <c r="U53" s="9"/>
      <c r="V53" s="12">
        <f t="shared" si="2"/>
        <v>0</v>
      </c>
      <c r="W53" s="11">
        <f t="shared" si="3"/>
        <v>0.14499999999999999</v>
      </c>
      <c r="X53" s="24">
        <f t="shared" si="13"/>
        <v>26.099999999999998</v>
      </c>
    </row>
    <row r="54" spans="1:24" x14ac:dyDescent="0.25">
      <c r="A54" s="5"/>
      <c r="B54" s="44" t="s">
        <v>88</v>
      </c>
      <c r="C54" s="44"/>
      <c r="D54" s="44"/>
      <c r="E54" s="27">
        <v>170</v>
      </c>
      <c r="F54" s="5"/>
      <c r="G54" s="5"/>
      <c r="H54" s="5"/>
      <c r="I54" s="5"/>
      <c r="J54" s="9"/>
      <c r="K54" s="12">
        <f t="shared" si="1"/>
        <v>0</v>
      </c>
      <c r="L54" s="11"/>
      <c r="M54" s="5"/>
      <c r="N54" s="5"/>
      <c r="O54" s="5"/>
      <c r="P54" s="5"/>
      <c r="Q54" s="9"/>
      <c r="R54" s="9"/>
      <c r="S54" s="12">
        <f t="shared" si="14"/>
        <v>0</v>
      </c>
      <c r="T54" s="11"/>
      <c r="U54" s="9"/>
      <c r="V54" s="12">
        <f t="shared" si="2"/>
        <v>0</v>
      </c>
      <c r="W54" s="11">
        <f t="shared" si="3"/>
        <v>0</v>
      </c>
      <c r="X54" s="24">
        <f t="shared" si="13"/>
        <v>0</v>
      </c>
    </row>
    <row r="55" spans="1:24" x14ac:dyDescent="0.25">
      <c r="A55" s="5"/>
      <c r="B55" s="44" t="s">
        <v>28</v>
      </c>
      <c r="C55" s="44"/>
      <c r="D55" s="44"/>
      <c r="E55" s="27">
        <v>80</v>
      </c>
      <c r="F55" s="5"/>
      <c r="G55" s="5"/>
      <c r="H55" s="5"/>
      <c r="I55" s="5"/>
      <c r="J55" s="9"/>
      <c r="K55" s="12">
        <f t="shared" si="1"/>
        <v>0</v>
      </c>
      <c r="L55" s="11"/>
      <c r="M55" s="5"/>
      <c r="N55" s="5"/>
      <c r="O55" s="5"/>
      <c r="P55" s="5"/>
      <c r="Q55" s="9"/>
      <c r="R55" s="9"/>
      <c r="S55" s="12">
        <f t="shared" si="14"/>
        <v>0</v>
      </c>
      <c r="T55" s="11"/>
      <c r="U55" s="9"/>
      <c r="V55" s="12">
        <f t="shared" si="2"/>
        <v>0</v>
      </c>
      <c r="W55" s="11">
        <f t="shared" si="3"/>
        <v>0</v>
      </c>
      <c r="X55" s="24">
        <f t="shared" si="13"/>
        <v>0</v>
      </c>
    </row>
    <row r="56" spans="1:24" x14ac:dyDescent="0.25">
      <c r="A56" s="5"/>
      <c r="B56" s="44" t="s">
        <v>46</v>
      </c>
      <c r="C56" s="44"/>
      <c r="D56" s="44"/>
      <c r="E56" s="27">
        <v>200</v>
      </c>
      <c r="F56" s="5"/>
      <c r="G56" s="5"/>
      <c r="H56" s="5"/>
      <c r="I56" s="5"/>
      <c r="J56" s="9"/>
      <c r="K56" s="12">
        <f t="shared" si="1"/>
        <v>0</v>
      </c>
      <c r="L56" s="11"/>
      <c r="M56" s="5"/>
      <c r="N56" s="5"/>
      <c r="O56" s="5"/>
      <c r="P56" s="5"/>
      <c r="Q56" s="9"/>
      <c r="R56" s="9"/>
      <c r="S56" s="12">
        <f t="shared" si="14"/>
        <v>0</v>
      </c>
      <c r="T56" s="11"/>
      <c r="U56" s="9"/>
      <c r="V56" s="12">
        <f t="shared" si="2"/>
        <v>0</v>
      </c>
      <c r="W56" s="11">
        <f t="shared" si="3"/>
        <v>0</v>
      </c>
      <c r="X56" s="24">
        <f t="shared" si="13"/>
        <v>0</v>
      </c>
    </row>
    <row r="57" spans="1:24" x14ac:dyDescent="0.25">
      <c r="A57" s="5"/>
      <c r="B57" s="44" t="s">
        <v>45</v>
      </c>
      <c r="C57" s="44"/>
      <c r="D57" s="44"/>
      <c r="E57" s="27">
        <v>200</v>
      </c>
      <c r="F57" s="5"/>
      <c r="G57" s="5"/>
      <c r="H57" s="5"/>
      <c r="I57" s="5"/>
      <c r="J57" s="9"/>
      <c r="K57" s="12">
        <f t="shared" si="1"/>
        <v>0</v>
      </c>
      <c r="L57" s="11"/>
      <c r="M57" s="5"/>
      <c r="N57" s="5"/>
      <c r="O57" s="5"/>
      <c r="P57" s="5"/>
      <c r="Q57" s="9"/>
      <c r="R57" s="9"/>
      <c r="S57" s="12">
        <f t="shared" si="14"/>
        <v>0</v>
      </c>
      <c r="T57" s="11"/>
      <c r="U57" s="9"/>
      <c r="V57" s="12">
        <f t="shared" si="2"/>
        <v>0</v>
      </c>
      <c r="W57" s="11">
        <f t="shared" si="3"/>
        <v>0</v>
      </c>
      <c r="X57" s="24">
        <f t="shared" si="13"/>
        <v>0</v>
      </c>
    </row>
    <row r="58" spans="1:24" x14ac:dyDescent="0.25">
      <c r="A58" s="5"/>
      <c r="B58" s="44" t="s">
        <v>87</v>
      </c>
      <c r="C58" s="44"/>
      <c r="D58" s="44"/>
      <c r="E58" s="27"/>
      <c r="F58" s="5"/>
      <c r="G58" s="5"/>
      <c r="H58" s="5"/>
      <c r="I58" s="5"/>
      <c r="J58" s="9"/>
      <c r="K58" s="12">
        <f t="shared" ref="K58" si="15">SUM(F58:J58)</f>
        <v>0</v>
      </c>
      <c r="L58" s="11"/>
      <c r="M58" s="5"/>
      <c r="N58" s="5"/>
      <c r="O58" s="5"/>
      <c r="P58" s="5"/>
      <c r="Q58" s="9"/>
      <c r="R58" s="9"/>
      <c r="S58" s="12">
        <f t="shared" ref="S58" si="16">SUM(L58:R58)</f>
        <v>0</v>
      </c>
      <c r="T58" s="11"/>
      <c r="U58" s="9"/>
      <c r="V58" s="12">
        <f t="shared" si="2"/>
        <v>0</v>
      </c>
      <c r="W58" s="11">
        <f t="shared" si="3"/>
        <v>0</v>
      </c>
      <c r="X58" s="24">
        <f t="shared" si="13"/>
        <v>0</v>
      </c>
    </row>
    <row r="59" spans="1:24" x14ac:dyDescent="0.25">
      <c r="A59" s="5"/>
      <c r="B59" s="44" t="s">
        <v>23</v>
      </c>
      <c r="C59" s="44"/>
      <c r="D59" s="44"/>
      <c r="E59" s="27">
        <v>40</v>
      </c>
      <c r="F59" s="5"/>
      <c r="G59" s="5"/>
      <c r="H59" s="5"/>
      <c r="I59" s="5"/>
      <c r="J59" s="9"/>
      <c r="K59" s="12">
        <f t="shared" si="1"/>
        <v>0</v>
      </c>
      <c r="L59" s="11"/>
      <c r="M59" s="5"/>
      <c r="N59" s="5"/>
      <c r="O59" s="5"/>
      <c r="P59" s="5"/>
      <c r="Q59" s="9"/>
      <c r="R59" s="9"/>
      <c r="S59" s="12">
        <f t="shared" ref="S59:S74" si="17">SUM(L59:R59)</f>
        <v>0</v>
      </c>
      <c r="T59" s="11"/>
      <c r="U59" s="9"/>
      <c r="V59" s="12">
        <f t="shared" si="2"/>
        <v>0</v>
      </c>
      <c r="W59" s="11">
        <f t="shared" si="3"/>
        <v>0</v>
      </c>
      <c r="X59" s="24">
        <f t="shared" si="13"/>
        <v>0</v>
      </c>
    </row>
    <row r="60" spans="1:24" x14ac:dyDescent="0.25">
      <c r="A60" s="5"/>
      <c r="B60" s="44" t="s">
        <v>24</v>
      </c>
      <c r="C60" s="44"/>
      <c r="D60" s="44"/>
      <c r="E60" s="27">
        <v>32</v>
      </c>
      <c r="F60" s="5"/>
      <c r="G60" s="5"/>
      <c r="H60" s="5"/>
      <c r="I60" s="5"/>
      <c r="J60" s="9"/>
      <c r="K60" s="12">
        <f t="shared" si="1"/>
        <v>0</v>
      </c>
      <c r="L60" s="11"/>
      <c r="M60" s="5">
        <v>30</v>
      </c>
      <c r="N60" s="5"/>
      <c r="O60" s="5"/>
      <c r="P60" s="5"/>
      <c r="Q60" s="9"/>
      <c r="R60" s="9"/>
      <c r="S60" s="12">
        <f t="shared" si="17"/>
        <v>30</v>
      </c>
      <c r="T60" s="11"/>
      <c r="U60" s="9"/>
      <c r="V60" s="12">
        <f t="shared" si="2"/>
        <v>0</v>
      </c>
      <c r="W60" s="11">
        <f t="shared" si="3"/>
        <v>0.03</v>
      </c>
      <c r="X60" s="24">
        <f t="shared" si="13"/>
        <v>0.96</v>
      </c>
    </row>
    <row r="61" spans="1:24" x14ac:dyDescent="0.25">
      <c r="A61" s="5"/>
      <c r="B61" s="44" t="s">
        <v>25</v>
      </c>
      <c r="C61" s="44"/>
      <c r="D61" s="44"/>
      <c r="E61" s="27">
        <v>40</v>
      </c>
      <c r="F61" s="5"/>
      <c r="G61" s="5"/>
      <c r="H61" s="5"/>
      <c r="I61" s="5"/>
      <c r="J61" s="9"/>
      <c r="K61" s="12">
        <f t="shared" si="1"/>
        <v>0</v>
      </c>
      <c r="L61" s="11"/>
      <c r="M61" s="5">
        <v>41</v>
      </c>
      <c r="N61" s="5"/>
      <c r="O61" s="5"/>
      <c r="P61" s="5"/>
      <c r="Q61" s="9"/>
      <c r="R61" s="9"/>
      <c r="S61" s="12">
        <f t="shared" si="17"/>
        <v>41</v>
      </c>
      <c r="T61" s="11"/>
      <c r="U61" s="9"/>
      <c r="V61" s="12">
        <f t="shared" si="2"/>
        <v>0</v>
      </c>
      <c r="W61" s="11">
        <f t="shared" si="3"/>
        <v>4.1000000000000002E-2</v>
      </c>
      <c r="X61" s="24">
        <f t="shared" si="13"/>
        <v>1.6400000000000001</v>
      </c>
    </row>
    <row r="62" spans="1:24" x14ac:dyDescent="0.25">
      <c r="A62" s="5"/>
      <c r="B62" s="44" t="s">
        <v>26</v>
      </c>
      <c r="C62" s="44"/>
      <c r="D62" s="44"/>
      <c r="E62" s="27">
        <v>65</v>
      </c>
      <c r="F62" s="5"/>
      <c r="G62" s="5"/>
      <c r="H62" s="5"/>
      <c r="I62" s="5"/>
      <c r="J62" s="9"/>
      <c r="K62" s="12">
        <f t="shared" si="1"/>
        <v>0</v>
      </c>
      <c r="L62" s="11"/>
      <c r="M62" s="5">
        <v>10</v>
      </c>
      <c r="N62" s="5"/>
      <c r="O62" s="5">
        <v>1.5</v>
      </c>
      <c r="P62" s="5"/>
      <c r="Q62" s="9"/>
      <c r="R62" s="9"/>
      <c r="S62" s="12">
        <f t="shared" si="17"/>
        <v>11.5</v>
      </c>
      <c r="T62" s="11"/>
      <c r="U62" s="9"/>
      <c r="V62" s="12">
        <f t="shared" si="2"/>
        <v>0</v>
      </c>
      <c r="W62" s="11">
        <f t="shared" si="3"/>
        <v>1.15E-2</v>
      </c>
      <c r="X62" s="24">
        <f t="shared" si="13"/>
        <v>0.74749999999999994</v>
      </c>
    </row>
    <row r="63" spans="1:24" x14ac:dyDescent="0.25">
      <c r="A63" s="5"/>
      <c r="B63" s="44" t="s">
        <v>27</v>
      </c>
      <c r="C63" s="44"/>
      <c r="D63" s="44"/>
      <c r="E63" s="27">
        <v>35</v>
      </c>
      <c r="F63" s="5"/>
      <c r="G63" s="5"/>
      <c r="H63" s="5"/>
      <c r="I63" s="5"/>
      <c r="J63" s="9"/>
      <c r="K63" s="12">
        <f t="shared" si="1"/>
        <v>0</v>
      </c>
      <c r="L63" s="11"/>
      <c r="M63" s="5">
        <v>10.3</v>
      </c>
      <c r="N63" s="5"/>
      <c r="O63" s="5">
        <v>4</v>
      </c>
      <c r="P63" s="5"/>
      <c r="Q63" s="9"/>
      <c r="R63" s="9"/>
      <c r="S63" s="12">
        <f t="shared" si="17"/>
        <v>14.3</v>
      </c>
      <c r="T63" s="11"/>
      <c r="U63" s="9"/>
      <c r="V63" s="12">
        <f t="shared" si="2"/>
        <v>0</v>
      </c>
      <c r="W63" s="11">
        <f t="shared" si="3"/>
        <v>1.43E-2</v>
      </c>
      <c r="X63" s="24">
        <f t="shared" si="13"/>
        <v>0.50050000000000006</v>
      </c>
    </row>
    <row r="64" spans="1:24" x14ac:dyDescent="0.25">
      <c r="A64" s="5"/>
      <c r="B64" s="44" t="s">
        <v>30</v>
      </c>
      <c r="C64" s="44"/>
      <c r="D64" s="44"/>
      <c r="E64" s="27">
        <v>170</v>
      </c>
      <c r="F64" s="5"/>
      <c r="G64" s="5"/>
      <c r="H64" s="5"/>
      <c r="I64" s="5"/>
      <c r="J64" s="9"/>
      <c r="K64" s="12">
        <f t="shared" si="1"/>
        <v>0</v>
      </c>
      <c r="L64" s="11">
        <v>63.12</v>
      </c>
      <c r="M64" s="5"/>
      <c r="N64" s="5"/>
      <c r="O64" s="5"/>
      <c r="P64" s="5"/>
      <c r="Q64" s="9"/>
      <c r="R64" s="9"/>
      <c r="S64" s="12">
        <f t="shared" si="17"/>
        <v>63.12</v>
      </c>
      <c r="T64" s="11"/>
      <c r="U64" s="9"/>
      <c r="V64" s="12">
        <f t="shared" si="2"/>
        <v>0</v>
      </c>
      <c r="W64" s="11">
        <f t="shared" si="3"/>
        <v>6.3119999999999996E-2</v>
      </c>
      <c r="X64" s="24">
        <f t="shared" si="13"/>
        <v>10.730399999999999</v>
      </c>
    </row>
    <row r="65" spans="1:24" x14ac:dyDescent="0.25">
      <c r="A65" s="5"/>
      <c r="B65" s="44" t="s">
        <v>31</v>
      </c>
      <c r="C65" s="44"/>
      <c r="D65" s="44"/>
      <c r="E65" s="27">
        <v>180</v>
      </c>
      <c r="F65" s="5"/>
      <c r="G65" s="5"/>
      <c r="H65" s="5"/>
      <c r="I65" s="5"/>
      <c r="J65" s="9"/>
      <c r="K65" s="12">
        <f t="shared" si="1"/>
        <v>0</v>
      </c>
      <c r="L65" s="11"/>
      <c r="M65" s="5"/>
      <c r="N65" s="5"/>
      <c r="O65" s="5"/>
      <c r="P65" s="5"/>
      <c r="Q65" s="9"/>
      <c r="R65" s="9"/>
      <c r="S65" s="12">
        <f t="shared" si="17"/>
        <v>0</v>
      </c>
      <c r="T65" s="11"/>
      <c r="U65" s="9"/>
      <c r="V65" s="12">
        <f t="shared" si="2"/>
        <v>0</v>
      </c>
      <c r="W65" s="11">
        <f t="shared" si="3"/>
        <v>0</v>
      </c>
      <c r="X65" s="24">
        <f t="shared" si="13"/>
        <v>0</v>
      </c>
    </row>
    <row r="66" spans="1:24" x14ac:dyDescent="0.25">
      <c r="A66" s="5"/>
      <c r="B66" s="44" t="s">
        <v>85</v>
      </c>
      <c r="C66" s="44"/>
      <c r="D66" s="44"/>
      <c r="E66" s="27">
        <v>210</v>
      </c>
      <c r="F66" s="5"/>
      <c r="G66" s="5"/>
      <c r="H66" s="5"/>
      <c r="I66" s="5"/>
      <c r="J66" s="9"/>
      <c r="K66" s="12">
        <f t="shared" si="1"/>
        <v>0</v>
      </c>
      <c r="L66" s="11"/>
      <c r="M66" s="5"/>
      <c r="N66" s="5"/>
      <c r="O66" s="5"/>
      <c r="P66" s="5"/>
      <c r="Q66" s="9"/>
      <c r="R66" s="9"/>
      <c r="S66" s="12">
        <f t="shared" si="17"/>
        <v>0</v>
      </c>
      <c r="T66" s="11"/>
      <c r="U66" s="9"/>
      <c r="V66" s="12">
        <f t="shared" si="2"/>
        <v>0</v>
      </c>
      <c r="W66" s="11">
        <f t="shared" si="3"/>
        <v>0</v>
      </c>
      <c r="X66" s="24">
        <f t="shared" si="13"/>
        <v>0</v>
      </c>
    </row>
    <row r="67" spans="1:24" x14ac:dyDescent="0.25">
      <c r="A67" s="5"/>
      <c r="B67" s="44" t="s">
        <v>84</v>
      </c>
      <c r="C67" s="44"/>
      <c r="D67" s="44"/>
      <c r="E67" s="27">
        <v>121.41</v>
      </c>
      <c r="F67" s="5"/>
      <c r="G67" s="5"/>
      <c r="H67" s="5"/>
      <c r="I67" s="5"/>
      <c r="J67" s="9"/>
      <c r="K67" s="12">
        <f t="shared" si="1"/>
        <v>0</v>
      </c>
      <c r="L67" s="11"/>
      <c r="M67" s="5"/>
      <c r="N67" s="5"/>
      <c r="O67" s="5"/>
      <c r="P67" s="5"/>
      <c r="Q67" s="9"/>
      <c r="R67" s="9"/>
      <c r="S67" s="12">
        <f t="shared" si="17"/>
        <v>0</v>
      </c>
      <c r="T67" s="11"/>
      <c r="U67" s="9"/>
      <c r="V67" s="12">
        <f t="shared" si="2"/>
        <v>0</v>
      </c>
      <c r="W67" s="11">
        <f t="shared" si="3"/>
        <v>0</v>
      </c>
      <c r="X67" s="24">
        <f t="shared" si="13"/>
        <v>0</v>
      </c>
    </row>
    <row r="68" spans="1:24" x14ac:dyDescent="0.25">
      <c r="A68" s="5"/>
      <c r="B68" s="44" t="s">
        <v>83</v>
      </c>
      <c r="C68" s="44"/>
      <c r="D68" s="44"/>
      <c r="E68" s="27"/>
      <c r="F68" s="5"/>
      <c r="G68" s="5"/>
      <c r="H68" s="5"/>
      <c r="I68" s="5"/>
      <c r="J68" s="9"/>
      <c r="K68" s="12">
        <f t="shared" si="1"/>
        <v>0</v>
      </c>
      <c r="L68" s="11"/>
      <c r="M68" s="5"/>
      <c r="N68" s="5"/>
      <c r="O68" s="5"/>
      <c r="P68" s="5"/>
      <c r="Q68" s="9"/>
      <c r="R68" s="9"/>
      <c r="S68" s="12">
        <f t="shared" si="17"/>
        <v>0</v>
      </c>
      <c r="T68" s="11"/>
      <c r="U68" s="9"/>
      <c r="V68" s="12">
        <f t="shared" si="2"/>
        <v>0</v>
      </c>
      <c r="W68" s="11">
        <f t="shared" si="3"/>
        <v>0</v>
      </c>
      <c r="X68" s="24">
        <f t="shared" si="13"/>
        <v>0</v>
      </c>
    </row>
    <row r="69" spans="1:24" x14ac:dyDescent="0.25">
      <c r="A69" s="5"/>
      <c r="B69" s="44" t="s">
        <v>89</v>
      </c>
      <c r="C69" s="44"/>
      <c r="D69" s="44"/>
      <c r="E69" s="27">
        <v>110.31</v>
      </c>
      <c r="F69" s="5"/>
      <c r="G69" s="5"/>
      <c r="H69" s="5"/>
      <c r="I69" s="5"/>
      <c r="J69" s="9"/>
      <c r="K69" s="12">
        <f t="shared" si="1"/>
        <v>0</v>
      </c>
      <c r="L69" s="11"/>
      <c r="M69" s="5"/>
      <c r="N69" s="5"/>
      <c r="O69" s="5"/>
      <c r="P69" s="5"/>
      <c r="Q69" s="9"/>
      <c r="R69" s="9"/>
      <c r="S69" s="12">
        <f t="shared" si="17"/>
        <v>0</v>
      </c>
      <c r="T69" s="11"/>
      <c r="U69" s="9"/>
      <c r="V69" s="12">
        <f t="shared" si="2"/>
        <v>0</v>
      </c>
      <c r="W69" s="11">
        <f t="shared" si="3"/>
        <v>0</v>
      </c>
      <c r="X69" s="24">
        <f t="shared" si="13"/>
        <v>0</v>
      </c>
    </row>
    <row r="70" spans="1:24" x14ac:dyDescent="0.25">
      <c r="A70" s="5"/>
      <c r="B70" s="44" t="s">
        <v>29</v>
      </c>
      <c r="C70" s="44"/>
      <c r="D70" s="44"/>
      <c r="E70" s="27">
        <v>152.69999999999999</v>
      </c>
      <c r="F70" s="5"/>
      <c r="G70" s="5"/>
      <c r="H70" s="5"/>
      <c r="I70" s="5"/>
      <c r="J70" s="9"/>
      <c r="K70" s="12">
        <f t="shared" si="1"/>
        <v>0</v>
      </c>
      <c r="L70" s="11"/>
      <c r="M70" s="5">
        <v>6</v>
      </c>
      <c r="N70" s="5"/>
      <c r="O70" s="5">
        <v>3</v>
      </c>
      <c r="P70" s="5"/>
      <c r="Q70" s="9"/>
      <c r="R70" s="9"/>
      <c r="S70" s="12">
        <f t="shared" si="17"/>
        <v>9</v>
      </c>
      <c r="T70" s="11"/>
      <c r="U70" s="9"/>
      <c r="V70" s="12">
        <f t="shared" si="2"/>
        <v>0</v>
      </c>
      <c r="W70" s="11">
        <f t="shared" si="3"/>
        <v>8.9999999999999993E-3</v>
      </c>
      <c r="X70" s="24">
        <f t="shared" si="13"/>
        <v>1.3742999999999999</v>
      </c>
    </row>
    <row r="71" spans="1:24" x14ac:dyDescent="0.25">
      <c r="A71" s="5"/>
      <c r="B71" s="44" t="s">
        <v>33</v>
      </c>
      <c r="C71" s="44"/>
      <c r="D71" s="44"/>
      <c r="E71" s="27">
        <v>295</v>
      </c>
      <c r="F71" s="5"/>
      <c r="G71" s="5"/>
      <c r="H71" s="5"/>
      <c r="I71" s="5"/>
      <c r="J71" s="9"/>
      <c r="K71" s="12">
        <f t="shared" si="1"/>
        <v>0</v>
      </c>
      <c r="L71" s="11"/>
      <c r="M71" s="5"/>
      <c r="N71" s="5"/>
      <c r="O71" s="5"/>
      <c r="P71" s="5"/>
      <c r="Q71" s="9"/>
      <c r="R71" s="9"/>
      <c r="S71" s="12">
        <f t="shared" si="17"/>
        <v>0</v>
      </c>
      <c r="T71" s="11"/>
      <c r="U71" s="9"/>
      <c r="V71" s="12">
        <f t="shared" si="2"/>
        <v>0</v>
      </c>
      <c r="W71" s="11">
        <f t="shared" si="3"/>
        <v>0</v>
      </c>
      <c r="X71" s="24">
        <f t="shared" si="13"/>
        <v>0</v>
      </c>
    </row>
    <row r="72" spans="1:24" x14ac:dyDescent="0.25">
      <c r="A72" s="5"/>
      <c r="B72" s="44" t="s">
        <v>82</v>
      </c>
      <c r="C72" s="44"/>
      <c r="D72" s="44"/>
      <c r="E72" s="27">
        <v>485</v>
      </c>
      <c r="F72" s="5"/>
      <c r="G72" s="5">
        <v>4</v>
      </c>
      <c r="H72" s="5"/>
      <c r="I72" s="5"/>
      <c r="J72" s="9"/>
      <c r="K72" s="12">
        <f t="shared" si="1"/>
        <v>4</v>
      </c>
      <c r="L72" s="11"/>
      <c r="M72" s="5"/>
      <c r="N72" s="5"/>
      <c r="O72" s="5"/>
      <c r="P72" s="5"/>
      <c r="Q72" s="9"/>
      <c r="R72" s="9"/>
      <c r="S72" s="12">
        <f t="shared" si="17"/>
        <v>0</v>
      </c>
      <c r="T72" s="11"/>
      <c r="U72" s="9"/>
      <c r="V72" s="12">
        <f t="shared" si="2"/>
        <v>0</v>
      </c>
      <c r="W72" s="11">
        <f t="shared" si="3"/>
        <v>4.0000000000000001E-3</v>
      </c>
      <c r="X72" s="24">
        <f t="shared" si="13"/>
        <v>1.94</v>
      </c>
    </row>
    <row r="73" spans="1:24" x14ac:dyDescent="0.25">
      <c r="A73" s="5"/>
      <c r="B73" s="44" t="s">
        <v>35</v>
      </c>
      <c r="C73" s="44"/>
      <c r="D73" s="44"/>
      <c r="E73" s="27">
        <v>61.1</v>
      </c>
      <c r="F73" s="5">
        <v>5.7</v>
      </c>
      <c r="G73" s="5">
        <v>20</v>
      </c>
      <c r="H73" s="5"/>
      <c r="I73" s="5"/>
      <c r="J73" s="9"/>
      <c r="K73" s="12">
        <f t="shared" si="1"/>
        <v>25.7</v>
      </c>
      <c r="L73" s="11"/>
      <c r="M73" s="5">
        <v>1</v>
      </c>
      <c r="N73" s="5"/>
      <c r="O73" s="5"/>
      <c r="P73" s="5">
        <v>19</v>
      </c>
      <c r="Q73" s="9"/>
      <c r="R73" s="9"/>
      <c r="S73" s="12">
        <f t="shared" si="17"/>
        <v>20</v>
      </c>
      <c r="T73" s="11"/>
      <c r="U73" s="9"/>
      <c r="V73" s="12">
        <f t="shared" si="2"/>
        <v>0</v>
      </c>
      <c r="W73" s="11">
        <f t="shared" si="3"/>
        <v>4.5700000000000005E-2</v>
      </c>
      <c r="X73" s="24">
        <f t="shared" si="13"/>
        <v>2.7922700000000003</v>
      </c>
    </row>
    <row r="74" spans="1:24" x14ac:dyDescent="0.25">
      <c r="A74" s="5"/>
      <c r="B74" s="44" t="s">
        <v>81</v>
      </c>
      <c r="C74" s="44"/>
      <c r="D74" s="44"/>
      <c r="E74" s="27"/>
      <c r="F74" s="5"/>
      <c r="G74" s="5"/>
      <c r="H74" s="5"/>
      <c r="I74" s="5"/>
      <c r="J74" s="9"/>
      <c r="K74" s="12">
        <f t="shared" si="1"/>
        <v>0</v>
      </c>
      <c r="L74" s="11"/>
      <c r="M74" s="5"/>
      <c r="N74" s="5"/>
      <c r="O74" s="5"/>
      <c r="P74" s="5"/>
      <c r="Q74" s="9"/>
      <c r="R74" s="9"/>
      <c r="S74" s="12">
        <f t="shared" si="17"/>
        <v>0</v>
      </c>
      <c r="T74" s="11"/>
      <c r="U74" s="9"/>
      <c r="V74" s="12">
        <f t="shared" si="2"/>
        <v>0</v>
      </c>
      <c r="W74" s="11">
        <f t="shared" si="3"/>
        <v>0</v>
      </c>
      <c r="X74" s="24">
        <f t="shared" si="13"/>
        <v>0</v>
      </c>
    </row>
    <row r="75" spans="1:24" x14ac:dyDescent="0.25">
      <c r="A75" s="5"/>
      <c r="B75" s="44" t="s">
        <v>79</v>
      </c>
      <c r="C75" s="44"/>
      <c r="D75" s="44"/>
      <c r="E75" s="27"/>
      <c r="F75" s="5"/>
      <c r="G75" s="5"/>
      <c r="H75" s="5"/>
      <c r="I75" s="5"/>
      <c r="J75" s="9"/>
      <c r="K75" s="12">
        <f t="shared" si="1"/>
        <v>0</v>
      </c>
      <c r="L75" s="11"/>
      <c r="M75" s="5"/>
      <c r="N75" s="5"/>
      <c r="O75" s="5"/>
      <c r="P75" s="5"/>
      <c r="Q75" s="9"/>
      <c r="R75" s="9"/>
      <c r="S75" s="12">
        <f t="shared" ref="S75" si="18">SUM(L75:R75)</f>
        <v>0</v>
      </c>
      <c r="T75" s="11"/>
      <c r="U75" s="9"/>
      <c r="V75" s="12">
        <f t="shared" si="2"/>
        <v>0</v>
      </c>
      <c r="W75" s="11">
        <f t="shared" si="3"/>
        <v>0</v>
      </c>
      <c r="X75" s="24">
        <f t="shared" si="13"/>
        <v>0</v>
      </c>
    </row>
    <row r="76" spans="1:24" x14ac:dyDescent="0.25">
      <c r="A76" s="5"/>
      <c r="B76" s="44" t="s">
        <v>34</v>
      </c>
      <c r="C76" s="44"/>
      <c r="D76" s="44"/>
      <c r="E76" s="27">
        <v>19</v>
      </c>
      <c r="F76" s="5"/>
      <c r="G76" s="5"/>
      <c r="H76" s="5"/>
      <c r="I76" s="5"/>
      <c r="J76" s="9"/>
      <c r="K76" s="12">
        <f t="shared" si="1"/>
        <v>0</v>
      </c>
      <c r="L76" s="11"/>
      <c r="M76" s="5"/>
      <c r="N76" s="5">
        <v>1</v>
      </c>
      <c r="O76" s="5"/>
      <c r="P76" s="5"/>
      <c r="Q76" s="9"/>
      <c r="R76" s="9"/>
      <c r="S76" s="12">
        <f>SUM(L76:R76)</f>
        <v>1</v>
      </c>
      <c r="T76" s="11"/>
      <c r="U76" s="9"/>
      <c r="V76" s="12">
        <f t="shared" si="2"/>
        <v>0</v>
      </c>
      <c r="W76" s="11">
        <f t="shared" si="3"/>
        <v>1E-3</v>
      </c>
      <c r="X76" s="24">
        <f t="shared" si="13"/>
        <v>1.9E-2</v>
      </c>
    </row>
    <row r="77" spans="1:24" x14ac:dyDescent="0.25">
      <c r="A77" s="5"/>
      <c r="B77" s="44" t="s">
        <v>36</v>
      </c>
      <c r="C77" s="44"/>
      <c r="D77" s="44"/>
      <c r="E77" s="27"/>
      <c r="F77" s="5"/>
      <c r="G77" s="5"/>
      <c r="H77" s="5"/>
      <c r="I77" s="5"/>
      <c r="J77" s="9"/>
      <c r="K77" s="12">
        <f t="shared" si="1"/>
        <v>0</v>
      </c>
      <c r="L77" s="11"/>
      <c r="M77" s="5"/>
      <c r="N77" s="5"/>
      <c r="O77" s="5"/>
      <c r="P77" s="5"/>
      <c r="Q77" s="9"/>
      <c r="R77" s="9"/>
      <c r="S77" s="12">
        <f>SUM(L77:R77)</f>
        <v>0</v>
      </c>
      <c r="T77" s="11"/>
      <c r="U77" s="9"/>
      <c r="V77" s="12">
        <f t="shared" si="2"/>
        <v>0</v>
      </c>
      <c r="W77" s="11">
        <f t="shared" si="3"/>
        <v>0</v>
      </c>
      <c r="X77" s="24">
        <f t="shared" si="13"/>
        <v>0</v>
      </c>
    </row>
    <row r="78" spans="1:24" x14ac:dyDescent="0.25">
      <c r="A78" s="19"/>
      <c r="B78" s="40" t="s">
        <v>43</v>
      </c>
      <c r="C78" s="40"/>
      <c r="D78" s="40"/>
      <c r="E78" s="27">
        <v>8.9</v>
      </c>
      <c r="F78" s="19"/>
      <c r="G78" s="19"/>
      <c r="H78" s="19"/>
      <c r="I78" s="19"/>
      <c r="J78" s="20"/>
      <c r="K78" s="21">
        <f t="shared" ref="K78:K81" si="19">SUM(F78:J78)</f>
        <v>0</v>
      </c>
      <c r="L78" s="22"/>
      <c r="M78" s="19">
        <v>40</v>
      </c>
      <c r="N78" s="19"/>
      <c r="O78" s="19"/>
      <c r="P78" s="19"/>
      <c r="Q78" s="20"/>
      <c r="R78" s="20"/>
      <c r="S78" s="21">
        <f t="shared" ref="S78:S81" si="20">SUM(L78:R78)</f>
        <v>40</v>
      </c>
      <c r="T78" s="11"/>
      <c r="U78" s="9"/>
      <c r="V78" s="12">
        <f t="shared" ref="V78:V81" si="21">SUM(T78:U78)</f>
        <v>0</v>
      </c>
      <c r="W78" s="11">
        <f>(K78+S78+V78)/40</f>
        <v>1</v>
      </c>
      <c r="X78" s="25">
        <f t="shared" si="13"/>
        <v>8.9</v>
      </c>
    </row>
    <row r="79" spans="1:24" x14ac:dyDescent="0.25">
      <c r="A79" s="19"/>
      <c r="B79" s="40" t="s">
        <v>93</v>
      </c>
      <c r="C79" s="40"/>
      <c r="D79" s="40"/>
      <c r="E79" s="27"/>
      <c r="F79" s="19"/>
      <c r="G79" s="19"/>
      <c r="H79" s="19"/>
      <c r="I79" s="19"/>
      <c r="J79" s="20"/>
      <c r="K79" s="21">
        <f t="shared" si="19"/>
        <v>0</v>
      </c>
      <c r="L79" s="22"/>
      <c r="M79" s="19"/>
      <c r="N79" s="19"/>
      <c r="O79" s="19"/>
      <c r="P79" s="19"/>
      <c r="Q79" s="20"/>
      <c r="R79" s="20">
        <v>1</v>
      </c>
      <c r="S79" s="21">
        <f t="shared" si="20"/>
        <v>1</v>
      </c>
      <c r="T79" s="11"/>
      <c r="U79" s="9"/>
      <c r="V79" s="12">
        <f t="shared" si="21"/>
        <v>0</v>
      </c>
      <c r="W79" s="11">
        <f>(K79+S79+V79)</f>
        <v>1</v>
      </c>
      <c r="X79" s="25">
        <f t="shared" si="13"/>
        <v>0</v>
      </c>
    </row>
    <row r="80" spans="1:24" x14ac:dyDescent="0.25">
      <c r="A80" s="19"/>
      <c r="B80" s="40" t="s">
        <v>95</v>
      </c>
      <c r="C80" s="40"/>
      <c r="D80" s="40"/>
      <c r="E80" s="27"/>
      <c r="F80" s="19"/>
      <c r="G80" s="19"/>
      <c r="H80" s="19"/>
      <c r="I80" s="19"/>
      <c r="J80" s="20"/>
      <c r="K80" s="21">
        <f t="shared" si="19"/>
        <v>0</v>
      </c>
      <c r="L80" s="22"/>
      <c r="M80" s="19"/>
      <c r="N80" s="19"/>
      <c r="O80" s="19"/>
      <c r="P80" s="19"/>
      <c r="Q80" s="20"/>
      <c r="R80" s="20">
        <v>5.4</v>
      </c>
      <c r="S80" s="21">
        <f>SUM(L80:R80)</f>
        <v>5.4</v>
      </c>
      <c r="T80" s="11"/>
      <c r="U80" s="9"/>
      <c r="V80" s="12">
        <f t="shared" si="21"/>
        <v>0</v>
      </c>
      <c r="W80" s="11">
        <f t="shared" ref="W80:W81" si="22">(K80+S80+V80)/1000</f>
        <v>5.4000000000000003E-3</v>
      </c>
      <c r="X80" s="25">
        <f t="shared" si="13"/>
        <v>0</v>
      </c>
    </row>
    <row r="81" spans="1:24" ht="15.75" thickBot="1" x14ac:dyDescent="0.3">
      <c r="A81" s="19"/>
      <c r="B81" s="40" t="s">
        <v>94</v>
      </c>
      <c r="C81" s="40"/>
      <c r="D81" s="40"/>
      <c r="E81" s="27"/>
      <c r="F81" s="19"/>
      <c r="G81" s="19"/>
      <c r="H81" s="19"/>
      <c r="I81" s="19"/>
      <c r="J81" s="20"/>
      <c r="K81" s="21">
        <f t="shared" si="19"/>
        <v>0</v>
      </c>
      <c r="L81" s="22"/>
      <c r="M81" s="19"/>
      <c r="N81" s="19"/>
      <c r="O81" s="19"/>
      <c r="P81" s="19"/>
      <c r="Q81" s="20"/>
      <c r="R81" s="20"/>
      <c r="S81" s="21">
        <f t="shared" si="20"/>
        <v>0</v>
      </c>
      <c r="T81" s="11"/>
      <c r="U81" s="9"/>
      <c r="V81" s="12">
        <f t="shared" si="21"/>
        <v>0</v>
      </c>
      <c r="W81" s="11">
        <f t="shared" si="22"/>
        <v>0</v>
      </c>
      <c r="X81" s="25">
        <f t="shared" si="13"/>
        <v>0</v>
      </c>
    </row>
    <row r="82" spans="1:24" ht="15.75" thickBot="1" x14ac:dyDescent="0.3">
      <c r="A82" s="60" t="s">
        <v>76</v>
      </c>
      <c r="B82" s="61"/>
      <c r="C82" s="61"/>
      <c r="D82" s="61"/>
      <c r="E82" s="61"/>
      <c r="F82" s="23">
        <v>250</v>
      </c>
      <c r="G82" s="23">
        <v>200</v>
      </c>
      <c r="H82" s="23">
        <v>25</v>
      </c>
      <c r="I82" s="23">
        <v>100</v>
      </c>
      <c r="J82" s="23">
        <v>50</v>
      </c>
      <c r="K82" s="23"/>
      <c r="L82" s="23">
        <v>60</v>
      </c>
      <c r="M82" s="23">
        <v>250</v>
      </c>
      <c r="N82" s="23">
        <v>180</v>
      </c>
      <c r="O82" s="23">
        <v>120</v>
      </c>
      <c r="P82" s="23">
        <v>200</v>
      </c>
      <c r="Q82" s="23">
        <v>30</v>
      </c>
      <c r="R82" s="23"/>
      <c r="S82" s="23"/>
      <c r="T82" s="23"/>
      <c r="U82" s="23"/>
      <c r="V82" s="23"/>
      <c r="W82" s="23"/>
      <c r="X82" s="26">
        <f>SUM(X14:X81)</f>
        <v>109.93511000000002</v>
      </c>
    </row>
  </sheetData>
  <autoFilter ref="W9:X82"/>
  <mergeCells count="84">
    <mergeCell ref="B52:D52"/>
    <mergeCell ref="A82:E82"/>
    <mergeCell ref="B75:D75"/>
    <mergeCell ref="B16:D16"/>
    <mergeCell ref="B45:D45"/>
    <mergeCell ref="B74:D74"/>
    <mergeCell ref="B34:D34"/>
    <mergeCell ref="B58:D58"/>
    <mergeCell ref="B54:D54"/>
    <mergeCell ref="B66:D66"/>
    <mergeCell ref="B67:D67"/>
    <mergeCell ref="B68:D68"/>
    <mergeCell ref="B69:D69"/>
    <mergeCell ref="B25:D25"/>
    <mergeCell ref="B46:D46"/>
    <mergeCell ref="B76:D76"/>
    <mergeCell ref="W9:W13"/>
    <mergeCell ref="X9:X13"/>
    <mergeCell ref="A7:X7"/>
    <mergeCell ref="A8:X8"/>
    <mergeCell ref="B73:D73"/>
    <mergeCell ref="B62:D62"/>
    <mergeCell ref="B47:D47"/>
    <mergeCell ref="B48:D48"/>
    <mergeCell ref="B49:D49"/>
    <mergeCell ref="B50:D50"/>
    <mergeCell ref="B53:D53"/>
    <mergeCell ref="B55:D55"/>
    <mergeCell ref="B39:D39"/>
    <mergeCell ref="B40:D40"/>
    <mergeCell ref="B41:D41"/>
    <mergeCell ref="B42:D42"/>
    <mergeCell ref="B77:D77"/>
    <mergeCell ref="A9:A13"/>
    <mergeCell ref="B9:D13"/>
    <mergeCell ref="B63:D63"/>
    <mergeCell ref="B64:D64"/>
    <mergeCell ref="B65:D65"/>
    <mergeCell ref="B70:D70"/>
    <mergeCell ref="B71:D71"/>
    <mergeCell ref="B72:D72"/>
    <mergeCell ref="B56:D56"/>
    <mergeCell ref="B57:D57"/>
    <mergeCell ref="B59:D59"/>
    <mergeCell ref="B60:D60"/>
    <mergeCell ref="B61:D61"/>
    <mergeCell ref="B51:D51"/>
    <mergeCell ref="B43:D43"/>
    <mergeCell ref="B44:D44"/>
    <mergeCell ref="B32:D32"/>
    <mergeCell ref="B33:D33"/>
    <mergeCell ref="B35:D35"/>
    <mergeCell ref="B36:D36"/>
    <mergeCell ref="B37:D37"/>
    <mergeCell ref="B38:D38"/>
    <mergeCell ref="B26:D26"/>
    <mergeCell ref="B27:D27"/>
    <mergeCell ref="B29:D29"/>
    <mergeCell ref="B30:D30"/>
    <mergeCell ref="B28:D28"/>
    <mergeCell ref="F9:V9"/>
    <mergeCell ref="F10:V10"/>
    <mergeCell ref="S12:S13"/>
    <mergeCell ref="L11:S11"/>
    <mergeCell ref="B14:D14"/>
    <mergeCell ref="E9:E13"/>
    <mergeCell ref="F11:K11"/>
    <mergeCell ref="K12:K13"/>
    <mergeCell ref="B78:D78"/>
    <mergeCell ref="B79:D79"/>
    <mergeCell ref="B80:D80"/>
    <mergeCell ref="B81:D81"/>
    <mergeCell ref="T11:V11"/>
    <mergeCell ref="V12:V13"/>
    <mergeCell ref="B15:D15"/>
    <mergeCell ref="B17:D17"/>
    <mergeCell ref="B31:D31"/>
    <mergeCell ref="B18:D18"/>
    <mergeCell ref="B19:D19"/>
    <mergeCell ref="B20:D20"/>
    <mergeCell ref="B21:D21"/>
    <mergeCell ref="B22:D22"/>
    <mergeCell ref="B23:D23"/>
    <mergeCell ref="B24:D24"/>
  </mergeCells>
  <printOptions horizontalCentered="1"/>
  <pageMargins left="0.23622047244094491" right="0.23622047244094491" top="0.59055118110236227" bottom="0.59055118110236227" header="0.19685039370078741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SheetLayoutView="100" workbookViewId="0">
      <selection activeCell="A12" sqref="A12:O12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32"/>
      <c r="S1" s="32"/>
      <c r="T1" s="32"/>
      <c r="U1" s="32"/>
      <c r="V1" s="32"/>
      <c r="W1" s="32"/>
    </row>
    <row r="2" spans="1:23" ht="18.75" x14ac:dyDescent="0.3">
      <c r="A2" s="67" t="s">
        <v>128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Q2" s="32"/>
      <c r="R2" s="32"/>
      <c r="S2" s="32"/>
      <c r="T2" s="32"/>
      <c r="U2" s="32"/>
      <c r="V2" s="32"/>
    </row>
    <row r="3" spans="1:23" ht="18.75" x14ac:dyDescent="0.3">
      <c r="A3" s="62" t="s">
        <v>97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32"/>
      <c r="Q3" s="32"/>
      <c r="R3" s="32"/>
      <c r="S3" s="32"/>
      <c r="T3" s="32"/>
      <c r="U3" s="32"/>
      <c r="V3" s="32"/>
    </row>
    <row r="4" spans="1:23" ht="16.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23" ht="16.5" x14ac:dyDescent="0.25">
      <c r="A5" s="63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3" ht="18.75" customHeight="1" x14ac:dyDescent="0.25"/>
    <row r="8" spans="1:23" ht="18.75" customHeight="1" x14ac:dyDescent="0.25">
      <c r="A8" s="28" t="s">
        <v>103</v>
      </c>
      <c r="B8" s="64" t="s">
        <v>105</v>
      </c>
      <c r="C8" s="75" t="s">
        <v>126</v>
      </c>
      <c r="D8" s="65" t="s">
        <v>125</v>
      </c>
      <c r="E8" s="65"/>
      <c r="F8" s="65"/>
      <c r="G8" s="73" t="s">
        <v>98</v>
      </c>
      <c r="H8" s="65" t="s">
        <v>106</v>
      </c>
      <c r="I8" s="65"/>
      <c r="J8" s="65"/>
      <c r="K8" s="65"/>
      <c r="L8" s="65" t="s">
        <v>110</v>
      </c>
      <c r="M8" s="65"/>
      <c r="N8" s="65"/>
      <c r="O8" s="65"/>
    </row>
    <row r="9" spans="1:23" x14ac:dyDescent="0.25">
      <c r="A9" s="28" t="s">
        <v>104</v>
      </c>
      <c r="B9" s="64"/>
      <c r="C9" s="75"/>
      <c r="D9" s="31" t="s">
        <v>99</v>
      </c>
      <c r="E9" s="31" t="s">
        <v>100</v>
      </c>
      <c r="F9" s="31" t="s">
        <v>101</v>
      </c>
      <c r="G9" s="74"/>
      <c r="H9" s="29" t="s">
        <v>107</v>
      </c>
      <c r="I9" s="29" t="s">
        <v>108</v>
      </c>
      <c r="J9" s="29" t="s">
        <v>124</v>
      </c>
      <c r="K9" s="29" t="s">
        <v>109</v>
      </c>
      <c r="L9" s="29" t="s">
        <v>111</v>
      </c>
      <c r="M9" s="29" t="s">
        <v>112</v>
      </c>
      <c r="N9" s="29" t="s">
        <v>113</v>
      </c>
      <c r="O9" s="29" t="s">
        <v>114</v>
      </c>
    </row>
    <row r="10" spans="1:23" x14ac:dyDescent="0.25">
      <c r="A10" s="70" t="s">
        <v>127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23" x14ac:dyDescent="0.25">
      <c r="A11" s="78" t="s">
        <v>116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23" ht="15.75" x14ac:dyDescent="0.25">
      <c r="A12" s="76" t="s">
        <v>130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spans="1:23" s="36" customFormat="1" ht="16.5" x14ac:dyDescent="0.25">
      <c r="A13" s="5">
        <f>'1 день'!F12</f>
        <v>510</v>
      </c>
      <c r="B13" s="5" t="str">
        <f>'1 день'!F13</f>
        <v>Каша молочная "Дружба"</v>
      </c>
      <c r="C13" s="5">
        <v>200</v>
      </c>
      <c r="D13" s="34">
        <v>6.6</v>
      </c>
      <c r="E13" s="39">
        <v>4.3</v>
      </c>
      <c r="F13" s="39">
        <v>30.1</v>
      </c>
      <c r="G13" s="38">
        <v>123</v>
      </c>
      <c r="H13" s="38">
        <v>0.1</v>
      </c>
      <c r="I13" s="38" t="s">
        <v>121</v>
      </c>
      <c r="J13" s="38">
        <v>0.06</v>
      </c>
      <c r="K13" s="38">
        <v>2.9</v>
      </c>
      <c r="L13" s="30">
        <v>116</v>
      </c>
      <c r="M13" s="30">
        <v>202</v>
      </c>
      <c r="N13" s="30">
        <v>96.4</v>
      </c>
      <c r="O13" s="30">
        <v>2.9</v>
      </c>
    </row>
    <row r="14" spans="1:23" s="36" customFormat="1" ht="16.5" x14ac:dyDescent="0.25">
      <c r="A14" s="5">
        <f>'1 день'!G12</f>
        <v>693</v>
      </c>
      <c r="B14" s="5" t="str">
        <f>'1 день'!G13</f>
        <v>Какао с молоком</v>
      </c>
      <c r="C14" s="5">
        <f>'1 день'!G82</f>
        <v>200</v>
      </c>
      <c r="D14" s="34">
        <v>3.6</v>
      </c>
      <c r="E14" s="39">
        <v>3.3</v>
      </c>
      <c r="F14" s="39">
        <v>25</v>
      </c>
      <c r="G14" s="38">
        <v>124.6</v>
      </c>
      <c r="H14" s="38">
        <v>0.18</v>
      </c>
      <c r="I14" s="38" t="s">
        <v>121</v>
      </c>
      <c r="J14" s="38">
        <v>0.08</v>
      </c>
      <c r="K14" s="38">
        <v>5.0179999999999998</v>
      </c>
      <c r="L14" s="30">
        <v>354.1</v>
      </c>
      <c r="M14" s="30">
        <v>381.6</v>
      </c>
      <c r="N14" s="30">
        <v>79.099999999999994</v>
      </c>
      <c r="O14" s="30">
        <v>3.1</v>
      </c>
    </row>
    <row r="15" spans="1:23" x14ac:dyDescent="0.25">
      <c r="A15" s="5">
        <f>'1 день'!H12</f>
        <v>1</v>
      </c>
      <c r="B15" s="5" t="str">
        <f>'1 день'!H13</f>
        <v>Хлеб пшеничный со сливочным маслом</v>
      </c>
      <c r="C15" s="5">
        <f>'1 день'!H82</f>
        <v>25</v>
      </c>
      <c r="D15" s="34">
        <v>11</v>
      </c>
      <c r="E15" s="39">
        <v>9</v>
      </c>
      <c r="F15" s="39">
        <v>6.8</v>
      </c>
      <c r="G15" s="38">
        <v>125</v>
      </c>
      <c r="H15" s="38" t="s">
        <v>121</v>
      </c>
      <c r="I15" s="38" t="s">
        <v>121</v>
      </c>
      <c r="J15" s="38" t="s">
        <v>121</v>
      </c>
      <c r="K15" s="38" t="s">
        <v>121</v>
      </c>
      <c r="L15" s="30">
        <v>3.6</v>
      </c>
      <c r="M15" s="30">
        <v>14.05</v>
      </c>
      <c r="N15" s="30">
        <v>2.57</v>
      </c>
      <c r="O15" s="30">
        <v>0.19</v>
      </c>
    </row>
    <row r="16" spans="1:23" x14ac:dyDescent="0.25">
      <c r="A16" s="5"/>
      <c r="B16" s="5" t="str">
        <f>'1 день'!I13</f>
        <v>Фрукт свежий</v>
      </c>
      <c r="C16" s="5">
        <f>'1 день'!I82</f>
        <v>100</v>
      </c>
      <c r="D16" s="34">
        <v>0.52</v>
      </c>
      <c r="E16" s="38" t="s">
        <v>121</v>
      </c>
      <c r="F16" s="39">
        <v>13.5</v>
      </c>
      <c r="G16" s="38">
        <v>58.5</v>
      </c>
      <c r="H16" s="38">
        <v>0.04</v>
      </c>
      <c r="I16" s="38">
        <v>9</v>
      </c>
      <c r="J16" s="38" t="s">
        <v>121</v>
      </c>
      <c r="K16" s="38">
        <v>0.72</v>
      </c>
      <c r="L16" s="30">
        <v>34.200000000000003</v>
      </c>
      <c r="M16" s="30">
        <v>28.8</v>
      </c>
      <c r="N16" s="30">
        <v>21.64</v>
      </c>
      <c r="O16" s="30">
        <v>4.1399999999999997</v>
      </c>
    </row>
    <row r="17" spans="1:16" ht="15" customHeight="1" x14ac:dyDescent="0.25">
      <c r="A17" s="5"/>
      <c r="B17" s="5" t="str">
        <f>'1 день'!J13</f>
        <v>Кондитерское изделие</v>
      </c>
      <c r="C17" s="5">
        <v>30</v>
      </c>
      <c r="D17" s="34">
        <v>3.1</v>
      </c>
      <c r="E17" s="34">
        <v>2.5</v>
      </c>
      <c r="F17" s="34">
        <v>24.3</v>
      </c>
      <c r="G17" s="35">
        <v>156</v>
      </c>
      <c r="H17" s="30">
        <v>0.06</v>
      </c>
      <c r="I17" s="30">
        <v>0.11</v>
      </c>
      <c r="J17" s="30">
        <v>8.64</v>
      </c>
      <c r="K17" s="30">
        <v>0.52</v>
      </c>
      <c r="L17" s="30">
        <v>32.11</v>
      </c>
      <c r="M17" s="30">
        <v>51.71</v>
      </c>
      <c r="N17" s="30">
        <v>8.3699999999999992</v>
      </c>
      <c r="O17" s="30">
        <v>0.54</v>
      </c>
    </row>
    <row r="18" spans="1:16" x14ac:dyDescent="0.25">
      <c r="A18" s="70" t="s">
        <v>115</v>
      </c>
      <c r="B18" s="71"/>
      <c r="C18" s="72"/>
      <c r="D18" s="33">
        <f>SUM(D13:D17)</f>
        <v>24.82</v>
      </c>
      <c r="E18" s="33">
        <f t="shared" ref="E18:G18" si="0">SUM(E13:E17)</f>
        <v>19.100000000000001</v>
      </c>
      <c r="F18" s="33">
        <f t="shared" si="0"/>
        <v>99.7</v>
      </c>
      <c r="G18" s="33">
        <f t="shared" si="0"/>
        <v>587.1</v>
      </c>
      <c r="H18" s="33">
        <f t="shared" ref="H18" si="1">SUM(H13:H17)</f>
        <v>0.38</v>
      </c>
      <c r="I18" s="33">
        <f t="shared" ref="I18" si="2">SUM(I13:I17)</f>
        <v>9.11</v>
      </c>
      <c r="J18" s="33">
        <f t="shared" ref="J18" si="3">SUM(J13:J17)</f>
        <v>8.7800000000000011</v>
      </c>
      <c r="K18" s="33">
        <f t="shared" ref="K18" si="4">SUM(K13:K17)</f>
        <v>9.1579999999999995</v>
      </c>
      <c r="L18" s="33">
        <f t="shared" ref="L18" si="5">SUM(L13:L17)</f>
        <v>540.01</v>
      </c>
      <c r="M18" s="33">
        <f t="shared" ref="M18" si="6">SUM(M13:M17)</f>
        <v>678.16</v>
      </c>
      <c r="N18" s="33">
        <f t="shared" ref="N18" si="7">SUM(N13:N17)</f>
        <v>208.07999999999998</v>
      </c>
      <c r="O18" s="33">
        <f t="shared" ref="O18" si="8">SUM(O13:O17)</f>
        <v>10.870000000000001</v>
      </c>
    </row>
    <row r="19" spans="1:16" ht="16.5" x14ac:dyDescent="0.25">
      <c r="A19" s="66" t="s">
        <v>117</v>
      </c>
      <c r="B19" s="66"/>
      <c r="C19" s="5">
        <v>17</v>
      </c>
      <c r="G19" s="36" t="s">
        <v>119</v>
      </c>
      <c r="H19" s="36"/>
      <c r="I19" s="36"/>
      <c r="J19" s="2"/>
      <c r="K19" s="2"/>
      <c r="L19" s="2"/>
      <c r="N19" s="2"/>
      <c r="O19" s="2"/>
      <c r="P19" s="37"/>
    </row>
    <row r="20" spans="1:16" ht="16.5" x14ac:dyDescent="0.25">
      <c r="A20" s="66"/>
      <c r="B20" s="66"/>
      <c r="C20" s="5"/>
      <c r="G20" s="36" t="s">
        <v>120</v>
      </c>
      <c r="H20" s="36"/>
      <c r="I20" s="36"/>
      <c r="J20" s="68"/>
      <c r="K20" s="68"/>
      <c r="L20" s="68"/>
      <c r="N20" s="68"/>
      <c r="O20" s="68"/>
      <c r="P20" s="37"/>
    </row>
    <row r="21" spans="1:16" x14ac:dyDescent="0.25">
      <c r="A21" s="66" t="s">
        <v>118</v>
      </c>
      <c r="B21" s="66"/>
      <c r="C21" s="5">
        <v>33</v>
      </c>
      <c r="J21" s="69"/>
      <c r="K21" s="69"/>
      <c r="L21" s="69"/>
      <c r="N21" s="69"/>
      <c r="O21" s="69"/>
      <c r="P21" s="37"/>
    </row>
    <row r="22" spans="1:16" x14ac:dyDescent="0.25">
      <c r="J22" s="3"/>
      <c r="K22" s="3"/>
      <c r="L22" s="3"/>
      <c r="M22" s="3"/>
      <c r="N22" s="3"/>
      <c r="O22" s="3"/>
    </row>
    <row r="23" spans="1:16" x14ac:dyDescent="0.25">
      <c r="J23" s="3"/>
      <c r="K23" s="3"/>
      <c r="L23" s="3"/>
      <c r="M23" s="3"/>
      <c r="N23" s="3"/>
      <c r="O23" s="3"/>
    </row>
    <row r="28" spans="1:16" x14ac:dyDescent="0.25">
      <c r="P28" s="37"/>
    </row>
    <row r="39" ht="25.5" customHeight="1" x14ac:dyDescent="0.25"/>
    <row r="40" ht="25.5" customHeight="1" x14ac:dyDescent="0.25"/>
    <row r="41" ht="25.5" customHeight="1" x14ac:dyDescent="0.25"/>
  </sheetData>
  <mergeCells count="21">
    <mergeCell ref="A19:B19"/>
    <mergeCell ref="A20:B20"/>
    <mergeCell ref="A21:B21"/>
    <mergeCell ref="A2:O2"/>
    <mergeCell ref="J20:L20"/>
    <mergeCell ref="N20:O20"/>
    <mergeCell ref="J21:L21"/>
    <mergeCell ref="N21:O21"/>
    <mergeCell ref="A18:C18"/>
    <mergeCell ref="H8:K8"/>
    <mergeCell ref="L8:O8"/>
    <mergeCell ref="G8:G9"/>
    <mergeCell ref="C8:C9"/>
    <mergeCell ref="A12:O12"/>
    <mergeCell ref="A10:O10"/>
    <mergeCell ref="A11:O11"/>
    <mergeCell ref="A3:O3"/>
    <mergeCell ref="A4:O4"/>
    <mergeCell ref="B8:B9"/>
    <mergeCell ref="A5:O5"/>
    <mergeCell ref="D8:F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день</vt:lpstr>
      <vt:lpstr>1 а</vt:lpstr>
      <vt:lpstr>'1 день'!Заголовки_для_печати</vt:lpstr>
      <vt:lpstr>'1 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2021-09-23T06:57:10Z</dcterms:modified>
</cp:coreProperties>
</file>